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vhzea\Desktop\"/>
    </mc:Choice>
  </mc:AlternateContent>
  <bookViews>
    <workbookView xWindow="0" yWindow="0" windowWidth="28800" windowHeight="11835"/>
  </bookViews>
  <sheets>
    <sheet name="matriz_riesgos_macroprocesos" sheetId="1" r:id="rId1"/>
    <sheet name="Evaluación_Respuesta." sheetId="2" r:id="rId2"/>
    <sheet name="Tipo_impacto " sheetId="3" r:id="rId3"/>
    <sheet name="GRAFICA " sheetId="7" r:id="rId4"/>
  </sheets>
  <definedNames>
    <definedName name="_xlnm._FilterDatabase" localSheetId="0" hidden="1">matriz_riesgos_macroprocesos!$C$38:$E$70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N70" i="1" l="1"/>
  <c r="AN68" i="1"/>
  <c r="AR67" i="1"/>
  <c r="AQ67" i="1"/>
  <c r="AS67" i="1" s="1"/>
  <c r="AT67" i="1" s="1"/>
  <c r="AU67" i="1" s="1"/>
  <c r="AV67" i="1" s="1"/>
  <c r="T67" i="1"/>
  <c r="AB68" i="1" s="1"/>
  <c r="P67" i="1"/>
  <c r="Q67" i="1" s="1"/>
  <c r="R67" i="1" s="1"/>
  <c r="B34" i="7"/>
  <c r="B33" i="7"/>
  <c r="B32" i="7"/>
  <c r="B31" i="7"/>
  <c r="B30" i="7"/>
  <c r="B29" i="7"/>
  <c r="B28" i="7"/>
  <c r="AN66" i="1"/>
  <c r="AN64" i="1"/>
  <c r="AR63" i="1"/>
  <c r="AW63" i="1" s="1"/>
  <c r="AQ63" i="1"/>
  <c r="AS63" i="1" s="1"/>
  <c r="AT63" i="1" s="1"/>
  <c r="AU63" i="1" s="1"/>
  <c r="AV63" i="1" s="1"/>
  <c r="T63" i="1"/>
  <c r="AB64" i="1" s="1"/>
  <c r="P63" i="1"/>
  <c r="Q63" i="1" s="1"/>
  <c r="R63" i="1" s="1"/>
  <c r="AN62" i="1"/>
  <c r="AN60" i="1"/>
  <c r="AR59" i="1"/>
  <c r="AQ59" i="1"/>
  <c r="AS59" i="1" s="1"/>
  <c r="AT59" i="1" s="1"/>
  <c r="AU59" i="1" s="1"/>
  <c r="AV59" i="1" s="1"/>
  <c r="T59" i="1"/>
  <c r="U59" i="1" s="1"/>
  <c r="P59" i="1"/>
  <c r="Q59" i="1" s="1"/>
  <c r="R59" i="1" s="1"/>
  <c r="AN58" i="1"/>
  <c r="AN56" i="1"/>
  <c r="AR55" i="1"/>
  <c r="AW55" i="1" s="1"/>
  <c r="AQ55" i="1"/>
  <c r="AS55" i="1" s="1"/>
  <c r="AT55" i="1" s="1"/>
  <c r="AU55" i="1" s="1"/>
  <c r="AV55" i="1" s="1"/>
  <c r="T55" i="1"/>
  <c r="AB56" i="1" s="1"/>
  <c r="P55" i="1"/>
  <c r="AA56" i="1" s="1"/>
  <c r="AN54" i="1"/>
  <c r="AN52" i="1"/>
  <c r="AR51" i="1"/>
  <c r="AW51" i="1" s="1"/>
  <c r="AQ51" i="1"/>
  <c r="AS51" i="1" s="1"/>
  <c r="AT51" i="1" s="1"/>
  <c r="AU51" i="1" s="1"/>
  <c r="AV51" i="1" s="1"/>
  <c r="T51" i="1"/>
  <c r="AB52" i="1" s="1"/>
  <c r="P51" i="1"/>
  <c r="Q51" i="1" s="1"/>
  <c r="R51" i="1" s="1"/>
  <c r="AN50" i="1"/>
  <c r="AN48" i="1"/>
  <c r="T47" i="1"/>
  <c r="U47" i="1" s="1"/>
  <c r="AR47" i="1"/>
  <c r="AW47" i="1" s="1"/>
  <c r="AQ47" i="1"/>
  <c r="AS47" i="1" s="1"/>
  <c r="AT47" i="1" s="1"/>
  <c r="AU47" i="1" s="1"/>
  <c r="AV47" i="1" s="1"/>
  <c r="P47" i="1"/>
  <c r="Q47" i="1" s="1"/>
  <c r="R47" i="1" s="1"/>
  <c r="AN46" i="1"/>
  <c r="AN44" i="1"/>
  <c r="AR43" i="1"/>
  <c r="AW43" i="1" s="1"/>
  <c r="AQ43" i="1"/>
  <c r="AS43" i="1" s="1"/>
  <c r="AT43" i="1" s="1"/>
  <c r="AU43" i="1" s="1"/>
  <c r="AV43" i="1" s="1"/>
  <c r="T43" i="1"/>
  <c r="AB44" i="1" s="1"/>
  <c r="P43" i="1"/>
  <c r="Q43" i="1" s="1"/>
  <c r="R43" i="1" s="1"/>
  <c r="AN42" i="1"/>
  <c r="AN40" i="1"/>
  <c r="AR39" i="1"/>
  <c r="AW39" i="1" s="1"/>
  <c r="AQ39" i="1"/>
  <c r="AS39" i="1" s="1"/>
  <c r="AT39" i="1" s="1"/>
  <c r="AU39" i="1" s="1"/>
  <c r="AV39" i="1" s="1"/>
  <c r="T39" i="1"/>
  <c r="AB40" i="1" s="1"/>
  <c r="P39" i="1"/>
  <c r="Q39" i="1" s="1"/>
  <c r="R39" i="1" s="1"/>
  <c r="AA68" i="1" l="1"/>
  <c r="AA48" i="1"/>
  <c r="U39" i="1"/>
  <c r="U55" i="1"/>
  <c r="U51" i="1"/>
  <c r="AA64" i="1"/>
  <c r="Z63" i="1" s="1"/>
  <c r="AW59" i="1"/>
  <c r="AX59" i="1" s="1"/>
  <c r="AW67" i="1"/>
  <c r="AX67" i="1" s="1"/>
  <c r="AA60" i="1"/>
  <c r="AB60" i="1"/>
  <c r="AX39" i="1"/>
  <c r="AY39" i="1" s="1"/>
  <c r="D28" i="7"/>
  <c r="C30" i="7"/>
  <c r="Z55" i="1"/>
  <c r="AA40" i="1"/>
  <c r="Z39" i="1" s="1"/>
  <c r="AA44" i="1"/>
  <c r="Z43" i="1" s="1"/>
  <c r="BA68" i="1"/>
  <c r="D32" i="7"/>
  <c r="AX55" i="1"/>
  <c r="Z67" i="1"/>
  <c r="D31" i="7"/>
  <c r="AX51" i="1"/>
  <c r="C32" i="7"/>
  <c r="C34" i="7"/>
  <c r="D30" i="7"/>
  <c r="AX47" i="1"/>
  <c r="C29" i="7"/>
  <c r="C28" i="7"/>
  <c r="AX43" i="1"/>
  <c r="D29" i="7"/>
  <c r="BA48" i="1"/>
  <c r="C31" i="7"/>
  <c r="C33" i="7"/>
  <c r="D34" i="7"/>
  <c r="AX63" i="1"/>
  <c r="U67" i="1"/>
  <c r="AB48" i="1"/>
  <c r="Z47" i="1" s="1"/>
  <c r="AA52" i="1"/>
  <c r="Z51" i="1" s="1"/>
  <c r="U63" i="1"/>
  <c r="Q55" i="1"/>
  <c r="R55" i="1" s="1"/>
  <c r="U43" i="1"/>
  <c r="BB40" i="1" l="1"/>
  <c r="AY67" i="1"/>
  <c r="BB68" i="1"/>
  <c r="BC67" i="1" s="1"/>
  <c r="AY59" i="1"/>
  <c r="BB60" i="1"/>
  <c r="D33" i="7"/>
  <c r="Z59" i="1"/>
  <c r="E31" i="7"/>
  <c r="E28" i="7"/>
  <c r="E30" i="7"/>
  <c r="BB64" i="1"/>
  <c r="AY63" i="1"/>
  <c r="BA64" i="1"/>
  <c r="BA56" i="1"/>
  <c r="AY43" i="1"/>
  <c r="BB44" i="1"/>
  <c r="BA44" i="1"/>
  <c r="E34" i="7"/>
  <c r="E32" i="7"/>
  <c r="E33" i="7"/>
  <c r="BA40" i="1"/>
  <c r="E29" i="7"/>
  <c r="AY51" i="1"/>
  <c r="BB52" i="1"/>
  <c r="BA52" i="1"/>
  <c r="BA60" i="1"/>
  <c r="BB48" i="1"/>
  <c r="BC47" i="1" s="1"/>
  <c r="F30" i="7" s="1"/>
  <c r="AY47" i="1"/>
  <c r="AY55" i="1"/>
  <c r="BB56" i="1"/>
  <c r="BC39" i="1" l="1"/>
  <c r="F28" i="7" s="1"/>
  <c r="BC59" i="1"/>
  <c r="F33" i="7" s="1"/>
  <c r="BC51" i="1"/>
  <c r="F31" i="7" s="1"/>
  <c r="BC63" i="1"/>
  <c r="F34" i="7" s="1"/>
  <c r="BC55" i="1"/>
  <c r="F32" i="7" s="1"/>
  <c r="BC43" i="1"/>
  <c r="F29" i="7" s="1"/>
</calcChain>
</file>

<file path=xl/comments1.xml><?xml version="1.0" encoding="utf-8"?>
<comments xmlns="http://schemas.openxmlformats.org/spreadsheetml/2006/main">
  <authors>
    <author>admin</author>
  </authors>
  <commentList>
    <comment ref="H38" authorId="0" shapeId="0">
      <text>
        <r>
          <rPr>
            <b/>
            <sz val="9"/>
            <color indexed="81"/>
            <rFont val="Tahoma"/>
            <family val="2"/>
          </rPr>
          <t>Causas (factores internos o externos): Son los medios, las circunstancias y agentes generadores de riesgo. Los agentes generadores que se entienden como todos los sujetos u objetos que tienen la capacidad de originar un riesgo; se pueden clasificar en cinco categorías: personas, materiales, comités, instalaciones y entorno.</t>
        </r>
        <r>
          <rPr>
            <sz val="9"/>
            <color indexed="81"/>
            <rFont val="Tahoma"/>
            <family val="2"/>
          </rPr>
          <t xml:space="preserve">
</t>
        </r>
      </text>
    </comment>
    <comment ref="J38" authorId="0" shapeId="0">
      <text>
        <r>
          <rPr>
            <b/>
            <sz val="9"/>
            <color indexed="81"/>
            <rFont val="Tahoma"/>
            <family val="2"/>
          </rPr>
          <t xml:space="preserve">Riesgo: Representa la posibilidad de ocurrencia de un evento que pueda entorpecer el normal desarrollo de las funciones de la entidad y afectar el
logro de sus objetivos.
Cuando se generen dudas con respecto a si se identificó un riesgo o realmente lo identificado es una causa, se sugiere recordar la frase del riesgo
“Debido a _CAUSA_ puede ocurrir _RIESGO_ lo que conllevaría a _EFECTO_”
</t>
        </r>
      </text>
    </comment>
    <comment ref="K38" authorId="0" shapeId="0">
      <text>
        <r>
          <rPr>
            <b/>
            <sz val="9"/>
            <color indexed="81"/>
            <rFont val="Tahoma"/>
            <family val="2"/>
          </rPr>
          <t xml:space="preserve">Durante el proceso de identificación del riesgo se recomienda clasificarlos teniendo en cuenta los siguientes conceptos:
- Riesgo Estratégico: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 Riesgos Operativos: Comprende los riesgos relacionados tanto con la parte operativa como con la técnica de la entidad, incluye riesgos provenientes de deficiencias en los sistemas de información, en la definición de los procesos, en la estructura de la entidad, la desarticulación entre dependencias, lo cual  conduce a ineficiencias, oportunidades de corrupción e incumplimiento de los compromisos institucionales.
- Riesgos Financieros: Se relacionan con el manejo de los recursos de la entidad, que incluye la ejecución presupuestal, la elaboración de los estados financieros, los pagos, manejos de excedentes de tesorería y el manejo sobre los bienes de cada entidad. De la eficiencia y transparencia en el manejo de los recursos, así como de su interacción con las demás áreas, dependerá en gran parte el éxito o fracaso de toda entidad.
- Riesgos de Cumplimiento: Se asocian con la capacidad de la entidad para cumplir con los requisitos legales, contractuales, de ética pública y en general con su compromiso ante la comunidad.
- Riesgos de Tecnología: Se asocian con la capacidad de la entidad para que la tecnología disponible satisfaga su necesidades actuales y futuras y soporte el cumplimiento de la misión.
- Riesgos de imagen: Están relacionados con la percepción y la confianza por parte de la ciudadanía hacia la Institución. </t>
        </r>
      </text>
    </comment>
    <comment ref="L38" authorId="0" shapeId="0">
      <text>
        <r>
          <rPr>
            <b/>
            <sz val="9"/>
            <color indexed="81"/>
            <rFont val="Tahoma"/>
            <family val="2"/>
          </rPr>
          <t>Descripción: Se refiere a las características generales o las formas en que se observa o manifiesta el riesgo identificado.</t>
        </r>
        <r>
          <rPr>
            <sz val="9"/>
            <color indexed="81"/>
            <rFont val="Tahoma"/>
            <family val="2"/>
          </rPr>
          <t xml:space="preserve">
</t>
        </r>
      </text>
    </comment>
    <comment ref="O38" authorId="0" shapeId="0">
      <text>
        <r>
          <rPr>
            <b/>
            <sz val="9"/>
            <color indexed="81"/>
            <rFont val="Tahoma"/>
            <family val="2"/>
          </rPr>
          <t xml:space="preserve">PARA RIESGOS DE CORRUPCION LA PROBABILIDAD SOLO SERA:  
</t>
        </r>
        <r>
          <rPr>
            <sz val="9"/>
            <color indexed="81"/>
            <rFont val="Tahoma"/>
            <family val="2"/>
          </rPr>
          <t xml:space="preserve">
</t>
        </r>
        <r>
          <rPr>
            <b/>
            <sz val="9"/>
            <color indexed="81"/>
            <rFont val="Tahoma"/>
            <family val="2"/>
          </rPr>
          <t>Casi Seguro (5):</t>
        </r>
        <r>
          <rPr>
            <sz val="9"/>
            <color indexed="81"/>
            <rFont val="Tahoma"/>
            <family val="2"/>
          </rPr>
          <t xml:space="preserve"> Se espera que el evento ocurra en la mayoría de las circunstancias.
</t>
        </r>
        <r>
          <rPr>
            <b/>
            <sz val="9"/>
            <color indexed="81"/>
            <rFont val="Tahoma"/>
            <family val="2"/>
          </rPr>
          <t>Posible o probable (4)</t>
        </r>
        <r>
          <rPr>
            <sz val="9"/>
            <color indexed="81"/>
            <rFont val="Tahoma"/>
            <family val="2"/>
          </rPr>
          <t xml:space="preserve">: El evento puede ocurrir en algún momento
</t>
        </r>
      </text>
    </comment>
    <comment ref="S38" authorId="0" shapeId="0">
      <text>
        <r>
          <rPr>
            <b/>
            <sz val="9"/>
            <color indexed="81"/>
            <rFont val="Tahoma"/>
            <family val="2"/>
          </rPr>
          <t xml:space="preserve">Para los riesgos de corrupción siempre el nivel de impacto será Inaceptable o intolerable : Catastrófico. </t>
        </r>
      </text>
    </comment>
    <comment ref="W38" authorId="0" shapeId="0">
      <text>
        <r>
          <rPr>
            <b/>
            <sz val="9"/>
            <color indexed="81"/>
            <rFont val="Tahoma"/>
            <family val="2"/>
          </rPr>
          <t>Impacto de confidencialidad de la información: Se refiere a la pérdida o revelación de la misma. Cuando se habla de información reservada institucional se hace alusión a aquella que por la razón de ser de la entidad sólo puede ser conocida y difundida al interior de la misma, así mismo, la sensibilidad de la información depende de la importancia que esta tenga para el desarrollo de la misión institucional.
Impacto Credibilidad: se refiere a la perdida de la misma frente a diferentes actores sociales o dentro de la entidad.
Impacto legal se relaciona con las consecuencias legales para un a entidad , determinadas por los riesgos relacionados con el incumplimiento en su función administrativa , ejecución presupuestal y norma aplicable. 
Impacto operativo aplica en la mayoría de las entidades para los procesos clasificados como de apoyo, ya que sus riesgos pueden afectar el normal desarrollo de otros procesos dentro de la misma.</t>
        </r>
      </text>
    </comment>
    <comment ref="Z38" authorId="0" shapeId="0">
      <text>
        <r>
          <rPr>
            <b/>
            <sz val="9"/>
            <color indexed="81"/>
            <rFont val="Tahoma"/>
            <family val="2"/>
          </rPr>
          <t xml:space="preserve">Para realizar la Evaluación del Riesgo se debe tener en cuenta la posición del riesgo en la matriz, según la celda que ocupa, aplicando los siguientes criterios:
Si el riesgo se ubica en la Zona de Riesgo Baja, significa que su Probabilidad es rara, improbable o moderada y su Impacto es insignificante o menor, lo cual
permite a la entidad asumirlo. Es decir, el riesgo se encuentra en un nivel que puede aceptarlo sin necesidad de tomar otras medidas de control diferentes a las que se poseen.
Si el riesgo se ubica en la Zona de Riesgo extrema, su Probabilidad es moderado, probable o casi certeza y su Impacto moderado, mayor o catastrófico; por tanto,
es aconsejable eliminar la actividad que genera el riesgo en la medida  sea posible. De lo contrario, se deben implementar controles de prevención
para evitar la Probabilidad del riesgo, de protección para disminuir el Impacto
o compartir o transferir el riesgo si es posible a través de pólizas de seguros u
otras opciones que estén disponibles.
Si el riesgo se sitúa en cualquiera de las otras zonas (riesgo, moderada o alta),se deben tomar medidas para llevar en lo posible los riesgos a la zona moderada
o baja. Siempre que el riesgo sea calificado con Impacto catastrófico, la entidad debe diseñar planes de contingencia, para protegerse en caso de su ocurrencia.
</t>
        </r>
      </text>
    </comment>
    <comment ref="AD38" authorId="0" shapeId="0">
      <text>
        <r>
          <rPr>
            <sz val="9"/>
            <color indexed="81"/>
            <rFont val="Tahoma"/>
            <family val="2"/>
          </rPr>
          <t xml:space="preserve">
</t>
        </r>
        <r>
          <rPr>
            <b/>
            <sz val="9"/>
            <color indexed="81"/>
            <rFont val="Tahoma"/>
            <family val="2"/>
          </rPr>
          <t>DIFERENTES TIPOS DE CONTROL:
Controles de gestión: 
- Políticas claras aplicadas
- Seguimiento al plan estratégico y operativo
- Indicadores de Gestión
- Tableros de Control
- Seguimiento a Cronograma
- Evaluación del desempeño
- Informes de Gestión
- Monitoreo de Riesgos
Controles operativos:
- 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Controles Legales:
- Normas Claras y Aplicadas
- Control de Términos</t>
        </r>
      </text>
    </comment>
    <comment ref="BC38" authorId="0" shapeId="0">
      <text>
        <r>
          <rPr>
            <b/>
            <sz val="9"/>
            <color indexed="81"/>
            <rFont val="Tahoma"/>
            <family val="2"/>
          </rPr>
          <t xml:space="preserve">Cuando se aplique los controles y sean tan efectivos que disminuyan cuadrantes en la probabilidad y el impacto dando como resultados N.A : quiere decir que el riesgo es minimizado a un nivel demasiado bajo.  </t>
        </r>
        <r>
          <rPr>
            <sz val="9"/>
            <color indexed="81"/>
            <rFont val="Tahoma"/>
            <family val="2"/>
          </rPr>
          <t xml:space="preserve">
</t>
        </r>
      </text>
    </comment>
    <comment ref="BE38" authorId="0" shapeId="0">
      <text>
        <r>
          <rPr>
            <b/>
            <sz val="9"/>
            <color indexed="81"/>
            <rFont val="Tahoma"/>
            <family val="2"/>
          </rPr>
          <t xml:space="preserve">Para el manejo de los riesgos se deben analizar las posibles acciones a emprender, las cuales deben ser factibles y efectivas, tales como: la implementación de las políticas, definición de estándares, optimización de procesos y procedimientos y cambios físicos entre otros. La selección de las acciones más conveniente debe considerar la viabilidad jurídica, técnica, institucional, financiera y económica
</t>
        </r>
      </text>
    </comment>
  </commentList>
</comments>
</file>

<file path=xl/sharedStrings.xml><?xml version="1.0" encoding="utf-8"?>
<sst xmlns="http://schemas.openxmlformats.org/spreadsheetml/2006/main" count="607" uniqueCount="326">
  <si>
    <t>IDENTIFICACIÓN DEL RIESGO</t>
  </si>
  <si>
    <t>ANÁLISIS DEL RIESGO</t>
  </si>
  <si>
    <t>VALORACIÓN DEL RIESGO</t>
  </si>
  <si>
    <t>CALIFICACIÓN DE LA PROBABILIDAD</t>
  </si>
  <si>
    <t>IMPACTO</t>
  </si>
  <si>
    <t>EVALUACION DE LOS CONTROLES EXISTENTES</t>
  </si>
  <si>
    <t>POLÍTICAS DE ADMINISTRACIÓN DE RIESGOS</t>
  </si>
  <si>
    <t>N°</t>
  </si>
  <si>
    <t>FECHA DE IDENTIFICACIÓN
(dd/mm/aaaa)</t>
  </si>
  <si>
    <t>PARTICIPANTES DE LA IDENTIFICACIÓN</t>
  </si>
  <si>
    <t>CAUSAS</t>
  </si>
  <si>
    <t>AGENTE GENERADOR</t>
  </si>
  <si>
    <t>RIESGO</t>
  </si>
  <si>
    <t xml:space="preserve">DESCRIPCIÓN </t>
  </si>
  <si>
    <t>CRITERIOS DE EVALUACIÓN DE LOS CONTROLES</t>
  </si>
  <si>
    <t>ACCIONES PREVENTIVAS (CONTROLES)</t>
  </si>
  <si>
    <t>RESPONSABLE</t>
  </si>
  <si>
    <t>CRONOGRAMA</t>
  </si>
  <si>
    <t>MACROPROCESO</t>
  </si>
  <si>
    <t>CATEGORIA O CLASE DE RIESGO</t>
  </si>
  <si>
    <t>OBJETIVO DEL MACROPROCESO U OBJETIVO INSTITUCIONAL AFECTADO</t>
  </si>
  <si>
    <t>EFECTOS (CONSECUENCIAS POTENCIALES )</t>
  </si>
  <si>
    <t xml:space="preserve">NIVEL </t>
  </si>
  <si>
    <t xml:space="preserve">DESCRIPTOR </t>
  </si>
  <si>
    <t xml:space="preserve">DESCRIPCION </t>
  </si>
  <si>
    <t xml:space="preserve">FRECUENCIA </t>
  </si>
  <si>
    <t>RARO</t>
  </si>
  <si>
    <t xml:space="preserve">IMPROBABLE </t>
  </si>
  <si>
    <t xml:space="preserve">POSIBLE </t>
  </si>
  <si>
    <t>PROBABLE</t>
  </si>
  <si>
    <t xml:space="preserve">CASI SEGURO </t>
  </si>
  <si>
    <t>El evento puede ocurrir solo en circunstancias excepcionales.</t>
  </si>
  <si>
    <t xml:space="preserve">El evento puede ocurrir  en algún momento </t>
  </si>
  <si>
    <t xml:space="preserve">El evento podría ocurrir en algún momento </t>
  </si>
  <si>
    <t xml:space="preserve">El evento probablemente ocurrirá en la mayoría de las circunstancias </t>
  </si>
  <si>
    <t xml:space="preserve">Se espera que el evento ocurra en la mayoría de las circunstancias </t>
  </si>
  <si>
    <t>Al menos de 1 vez en el ultimo año</t>
  </si>
  <si>
    <t xml:space="preserve">Mas de 1 vez al año </t>
  </si>
  <si>
    <t xml:space="preserve">No se ha presentado en los últimos 5 años </t>
  </si>
  <si>
    <t>Al menos de 1 vez en los últimos 5 años</t>
  </si>
  <si>
    <t xml:space="preserve">Al menos de 1 vez en los últimos 2 años </t>
  </si>
  <si>
    <t>Insignificante</t>
  </si>
  <si>
    <t xml:space="preserve">Menor </t>
  </si>
  <si>
    <t xml:space="preserve">Moderado </t>
  </si>
  <si>
    <t>Mayor</t>
  </si>
  <si>
    <t xml:space="preserve">Catastrófico </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</si>
  <si>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</si>
  <si>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</si>
  <si>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</si>
  <si>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</si>
  <si>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 xml:space="preserve">Si el hecho llegara a presentarse, tendría desastrosas consecuencias o efectos sobre la entidad . </t>
  </si>
  <si>
    <t>CALIFICACION DEL  IMPACTO</t>
  </si>
  <si>
    <t>TIPO DE IMPACTO</t>
  </si>
  <si>
    <t xml:space="preserve">Confidencialidad de la información </t>
  </si>
  <si>
    <t xml:space="preserve">Credibilidad o imagen </t>
  </si>
  <si>
    <t xml:space="preserve">Legal </t>
  </si>
  <si>
    <t xml:space="preserve">Operativo </t>
  </si>
  <si>
    <t>PROBABILIDAD</t>
  </si>
  <si>
    <t>1 (INSIGNIFICANTE)</t>
  </si>
  <si>
    <t>2 (MENOR)</t>
  </si>
  <si>
    <t>3 (MODERADO)</t>
  </si>
  <si>
    <t>4 (MAYOR)</t>
  </si>
  <si>
    <t>5 (CATASTROFICO)</t>
  </si>
  <si>
    <t>RARO (1)</t>
  </si>
  <si>
    <t>IMPROBABLE (2)</t>
  </si>
  <si>
    <t>POSIBLE (3)</t>
  </si>
  <si>
    <t>PROBABLE (4)</t>
  </si>
  <si>
    <t>CASI SEGURO (5)</t>
  </si>
  <si>
    <t>B</t>
  </si>
  <si>
    <t>M</t>
  </si>
  <si>
    <t>A</t>
  </si>
  <si>
    <t>E</t>
  </si>
  <si>
    <t xml:space="preserve">COLOR </t>
  </si>
  <si>
    <t>AZUL ( B)</t>
  </si>
  <si>
    <t>EVALUACION</t>
  </si>
  <si>
    <t xml:space="preserve">RESPUESTA A LOS RIESGOS </t>
  </si>
  <si>
    <t xml:space="preserve">Zona de riesgo baja </t>
  </si>
  <si>
    <t>Asumir el riesgo</t>
  </si>
  <si>
    <t xml:space="preserve">AMARILLO ( M) </t>
  </si>
  <si>
    <t xml:space="preserve">Zona de riesgo moderada </t>
  </si>
  <si>
    <t xml:space="preserve">Asumir el riesgo, reducir el riesgo </t>
  </si>
  <si>
    <t>NARANJA ( A)</t>
  </si>
  <si>
    <t>Zona de riesgo  alta</t>
  </si>
  <si>
    <t xml:space="preserve">Reducir el riesgo, Evitar, Compartir o transferir </t>
  </si>
  <si>
    <t>ROJO ( E)</t>
  </si>
  <si>
    <t xml:space="preserve">Zona de riesgo extrema </t>
  </si>
  <si>
    <t xml:space="preserve">B: Zona de riesgo baja: Asumir el riesgo </t>
  </si>
  <si>
    <t xml:space="preserve">M: Zona de riesgo moderado: Asumir el riesgo, Reducir el riesgo </t>
  </si>
  <si>
    <t xml:space="preserve">A: Zona de riesgo alta: Reducir el riesgo, Evitar, compartir  o transferir </t>
  </si>
  <si>
    <t xml:space="preserve">E: Zona de riesgo Extrema: Reducir el riesgo, evitar , compartir y transferir </t>
  </si>
  <si>
    <t>columna 4</t>
  </si>
  <si>
    <t>Columna 5</t>
  </si>
  <si>
    <t xml:space="preserve">Posee una herramienta para ejercer el control </t>
  </si>
  <si>
    <t>Existen manuales , instructivos o procedimientos para el manejo de la herramienta</t>
  </si>
  <si>
    <t xml:space="preserve">En el tiempo que lleva la herramienta ha demostrado ser efectivo </t>
  </si>
  <si>
    <t xml:space="preserve">Están definidos los responsables de la ejecución del control y del seguimiento </t>
  </si>
  <si>
    <t>la frecuencia de ejecución del control y seguimiento es adecuada</t>
  </si>
  <si>
    <t>Entre 0 - 50</t>
  </si>
  <si>
    <t>Entre 51 - 75</t>
  </si>
  <si>
    <t>Entre 76 - 100</t>
  </si>
  <si>
    <t xml:space="preserve">CUADRANTES EN DISMINUIR EN LA PROBABILIDAD </t>
  </si>
  <si>
    <t xml:space="preserve">CUADRANTES A DISMINUIR EN EL IMPACTO </t>
  </si>
  <si>
    <t xml:space="preserve">NUEVA CALIFICACION </t>
  </si>
  <si>
    <t xml:space="preserve">NUEVA CALIFICACION DEL RIESGO </t>
  </si>
  <si>
    <t>PERSONAS</t>
  </si>
  <si>
    <t>MATERIALES</t>
  </si>
  <si>
    <t xml:space="preserve">INSTALACIONES </t>
  </si>
  <si>
    <t>ENTORNO</t>
  </si>
  <si>
    <t>OTROS</t>
  </si>
  <si>
    <t>Riesgo de imagen</t>
  </si>
  <si>
    <t xml:space="preserve">Riesgo operativo </t>
  </si>
  <si>
    <t xml:space="preserve">Riesgo financiero </t>
  </si>
  <si>
    <t xml:space="preserve">Riesgo de cumplimiento </t>
  </si>
  <si>
    <t xml:space="preserve">Riesgo Estratégico </t>
  </si>
  <si>
    <t xml:space="preserve">Riesgo de Tecnología </t>
  </si>
  <si>
    <r>
      <t>Objetivo Estratégico 1:</t>
    </r>
    <r>
      <rPr>
        <sz val="10"/>
        <color indexed="8"/>
        <rFont val="Arial"/>
        <family val="2"/>
      </rPr>
      <t xml:space="preserve"> Mejorar la capacidad en cantidad y calidad de la planta de profesores.</t>
    </r>
  </si>
  <si>
    <r>
      <t>Objetivo Estratégico 2:</t>
    </r>
    <r>
      <rPr>
        <sz val="9"/>
        <color indexed="8"/>
        <rFont val="Arial"/>
        <family val="2"/>
      </rPr>
      <t xml:space="preserve"> Acreditar con alta calidad de la educación los programas académicos y la institución.</t>
    </r>
  </si>
  <si>
    <r>
      <t xml:space="preserve">Objetivo Estratégico 3: </t>
    </r>
    <r>
      <rPr>
        <sz val="9"/>
        <color indexed="8"/>
        <rFont val="Arial"/>
        <family val="2"/>
      </rPr>
      <t>Enfocar la investigación a las necesidades y potencialidades de la sociedad y la región.</t>
    </r>
  </si>
  <si>
    <r>
      <t>Objetivo Estratégico 4:</t>
    </r>
    <r>
      <rPr>
        <sz val="9"/>
        <color indexed="8"/>
        <rFont val="Arial"/>
        <family val="2"/>
      </rPr>
      <t xml:space="preserve"> Formar y capacitar el recurso humano con énfasis en la investigación.</t>
    </r>
  </si>
  <si>
    <r>
      <t>Objetivo Estratégico 5:</t>
    </r>
    <r>
      <rPr>
        <sz val="10"/>
        <color indexed="8"/>
        <rFont val="Arial"/>
        <family val="2"/>
      </rPr>
      <t xml:space="preserve"> Satisfacer las necesidades y expectativas de la sociedad a través de la identificación de sus necesidades, requisitos y construcción de soluciones que aporten al desarrollo de la región.</t>
    </r>
  </si>
  <si>
    <r>
      <t xml:space="preserve">Objetivo Estratégico 6: </t>
    </r>
    <r>
      <rPr>
        <sz val="10"/>
        <color indexed="8"/>
        <rFont val="Arial"/>
        <family val="2"/>
      </rPr>
      <t>Comunicar eficientemente los logros institucionales y mejorar el posicionamiento de la Universidad.</t>
    </r>
  </si>
  <si>
    <r>
      <t>Objetivo Estratégico 7</t>
    </r>
    <r>
      <rPr>
        <sz val="10"/>
        <color indexed="8"/>
        <rFont val="Arial"/>
        <family val="2"/>
      </rPr>
      <t>: Intercambiar servicios y productos académicos a nivel internacional.</t>
    </r>
  </si>
  <si>
    <r>
      <t xml:space="preserve">Objetivo Estratégico 8: </t>
    </r>
    <r>
      <rPr>
        <sz val="10"/>
        <color indexed="8"/>
        <rFont val="Arial"/>
        <family val="2"/>
      </rPr>
      <t>Mejorar la retención de estudiantes y la cobertura de servicios de bienestar institucional.</t>
    </r>
  </si>
  <si>
    <r>
      <t>Objetivo Estratégico 9:</t>
    </r>
    <r>
      <rPr>
        <sz val="10"/>
        <color indexed="8"/>
        <rFont val="Arial"/>
        <family val="2"/>
      </rPr>
      <t xml:space="preserve"> Mejorar el desempeño institucional a través de la gestión eficaz, eficiente y efectiva de los procesos internos para alcanzar la acreditación institucional.</t>
    </r>
  </si>
  <si>
    <r>
      <t xml:space="preserve">Objetivo Estratégico 10: </t>
    </r>
    <r>
      <rPr>
        <sz val="10"/>
        <color indexed="8"/>
        <rFont val="Arial"/>
        <family val="2"/>
      </rPr>
      <t>Incrementar la disponibilidad de recursos tecnológicos para el cumplimiento de los procesos misionales y de apoyo.</t>
    </r>
  </si>
  <si>
    <r>
      <t>Objetivo Estratégico 11:</t>
    </r>
    <r>
      <rPr>
        <sz val="10"/>
        <color indexed="8"/>
        <rFont val="Arial"/>
        <family val="2"/>
      </rPr>
      <t xml:space="preserve"> Mejorar la calidad de los espacios físicos y optimizar su funcionamiento.</t>
    </r>
  </si>
  <si>
    <r>
      <t>Objetivo Estratégico 12:</t>
    </r>
    <r>
      <rPr>
        <sz val="9"/>
        <color indexed="8"/>
        <rFont val="Arial"/>
        <family val="2"/>
      </rPr>
      <t xml:space="preserve"> Dotar a la Institución de los equipos y elementos necesarios para el cumplimiento de su misión.</t>
    </r>
  </si>
  <si>
    <t>DIRECCIONAMIENTO ESTRATÉGICO</t>
  </si>
  <si>
    <t>PLANEACIÓN ESTRATÉGICA</t>
  </si>
  <si>
    <t>COMUNICACIÓN ESTRATÉGICA</t>
  </si>
  <si>
    <t>DOCENCIA</t>
  </si>
  <si>
    <t>INVESTIGACIÓN</t>
  </si>
  <si>
    <t>PROYECCIÓN SOCIAL</t>
  </si>
  <si>
    <t>ADMINISTRACIÓN DEL CAMPUS</t>
  </si>
  <si>
    <t>GESTIÓN HUMANA</t>
  </si>
  <si>
    <t>GESTION APOYO ACADÉMICO</t>
  </si>
  <si>
    <t>GESTIÓN FINANCIERA</t>
  </si>
  <si>
    <t>GESTIÓN DE BIENESTAR INSTITUCIONAL</t>
  </si>
  <si>
    <t>GESTIÓN BIBLIOTECA</t>
  </si>
  <si>
    <t>GESTIÓN RECURSOS ACADÉMICOS</t>
  </si>
  <si>
    <t>GESTIÓN DOCUMENTAL</t>
  </si>
  <si>
    <t>GESTIÓN JURÍDICA</t>
  </si>
  <si>
    <t>CONTROL INTERNO</t>
  </si>
  <si>
    <t xml:space="preserve">GESTION TICS </t>
  </si>
  <si>
    <t>IMPACTO DE CONFIENCIALIDAD DE LA INFORMACION</t>
  </si>
  <si>
    <t>NIVEL</t>
  </si>
  <si>
    <t xml:space="preserve">CONCEPTO </t>
  </si>
  <si>
    <t xml:space="preserve">PERSONAL </t>
  </si>
  <si>
    <t xml:space="preserve">GRUPO DE TRABAJO </t>
  </si>
  <si>
    <t>RELATIVA AL PROCESO</t>
  </si>
  <si>
    <t>INSTITUCIONAL</t>
  </si>
  <si>
    <t xml:space="preserve">ESTRATEGICA </t>
  </si>
  <si>
    <t xml:space="preserve">IMPACTO DE CREDIBILIDAD O IMAGEN </t>
  </si>
  <si>
    <t xml:space="preserve">GRUPO DE FUNCIONARIOS </t>
  </si>
  <si>
    <t xml:space="preserve">TODOS LOS FUNCIONARIOS </t>
  </si>
  <si>
    <t xml:space="preserve">USUARIOS DE LA CIUDAD </t>
  </si>
  <si>
    <t xml:space="preserve">USUARIOS REGION </t>
  </si>
  <si>
    <t xml:space="preserve">USUARIOS PAIS </t>
  </si>
  <si>
    <t xml:space="preserve">IMPACTO DE LEGAL </t>
  </si>
  <si>
    <t>MULTAS</t>
  </si>
  <si>
    <t>DEMANDAS</t>
  </si>
  <si>
    <t>INVESTIGACION DISCIPLINARIA</t>
  </si>
  <si>
    <t xml:space="preserve">INVESTIGACION FISCAL </t>
  </si>
  <si>
    <t>INTERVENCION - SANCION</t>
  </si>
  <si>
    <t xml:space="preserve">IMPACTO OPERATIVO </t>
  </si>
  <si>
    <t xml:space="preserve">AJUSTES A UNA ACTIVIDAD CONCRETA </t>
  </si>
  <si>
    <t>CAMBIOS EN PROCEDIMIENTOS</t>
  </si>
  <si>
    <t xml:space="preserve">CAMBIOS EN LA INTERACCION DE LOS PROCESOS </t>
  </si>
  <si>
    <t xml:space="preserve">IINTERMITENCIA EN EL SERVICIO </t>
  </si>
  <si>
    <t xml:space="preserve">PARO TOTAL DEL PROCESO </t>
  </si>
  <si>
    <t xml:space="preserve">Impacto legal </t>
  </si>
  <si>
    <t xml:space="preserve">Impacto operativo </t>
  </si>
  <si>
    <t xml:space="preserve">Personal </t>
  </si>
  <si>
    <t xml:space="preserve">Grupo de trabajo </t>
  </si>
  <si>
    <t xml:space="preserve">Relativa al proceso </t>
  </si>
  <si>
    <t xml:space="preserve">Institucional </t>
  </si>
  <si>
    <t xml:space="preserve">Estratégica </t>
  </si>
  <si>
    <t xml:space="preserve">Grupo de Funcionarios </t>
  </si>
  <si>
    <t xml:space="preserve">Todos los Funcionarios </t>
  </si>
  <si>
    <t xml:space="preserve">Usuarios Ciudad </t>
  </si>
  <si>
    <t xml:space="preserve">Usuarios Región </t>
  </si>
  <si>
    <t xml:space="preserve">Usuarios País </t>
  </si>
  <si>
    <t>Multas</t>
  </si>
  <si>
    <t>Demandas</t>
  </si>
  <si>
    <t>Investigación Disciplinaria</t>
  </si>
  <si>
    <t xml:space="preserve">Investigación Fiscal </t>
  </si>
  <si>
    <t xml:space="preserve">Intervención - Sanción </t>
  </si>
  <si>
    <t>Ajustes a una actividad concreta</t>
  </si>
  <si>
    <t xml:space="preserve">Cambios en la interacción de los procesos </t>
  </si>
  <si>
    <t xml:space="preserve">Intermitencia en el servicio </t>
  </si>
  <si>
    <t xml:space="preserve">Cambios en procedimientos </t>
  </si>
  <si>
    <t xml:space="preserve">Paro total del proceso </t>
  </si>
  <si>
    <r>
      <t>CLASIFICACION DEL IMPACTO</t>
    </r>
    <r>
      <rPr>
        <b/>
        <sz val="14"/>
        <color rgb="FFFF0000"/>
        <rFont val="Calibri"/>
        <family val="2"/>
        <scheme val="minor"/>
      </rPr>
      <t xml:space="preserve"> (ir a la tabla Tipo_impacto ).</t>
    </r>
  </si>
  <si>
    <t xml:space="preserve">Existen manuales, instructivos o procedimientos para el manejo de la herramienta </t>
  </si>
  <si>
    <t xml:space="preserve">PROBABILIDAD ( califique los criterios que le aplican ) </t>
  </si>
  <si>
    <t>En el tiempo que lleva la herramienta ha demostrado ser efectiva.</t>
  </si>
  <si>
    <t xml:space="preserve">La frecuencia de ejecución del control y seguimiento es adecuada. </t>
  </si>
  <si>
    <t xml:space="preserve">TOTAL PROBABILIDAD </t>
  </si>
  <si>
    <t xml:space="preserve">RANGO DE CALIFICACION DE LOS CONTROLES EN PROBABILIDAD </t>
  </si>
  <si>
    <t xml:space="preserve">RANGO DE CALIFICACION DE LOS CONTROLES EN IMPACTO </t>
  </si>
  <si>
    <t xml:space="preserve">IMPACTO  ( califique los criterios que le aplican ) </t>
  </si>
  <si>
    <t xml:space="preserve">TOTAL IMPACTO  </t>
  </si>
  <si>
    <t>CALIFICACION DEL RIESGO (SEMAFORIZACION)</t>
  </si>
  <si>
    <t xml:space="preserve">PREVENTIVOS
</t>
  </si>
  <si>
    <t xml:space="preserve">CORRECTIVOS </t>
  </si>
  <si>
    <t xml:space="preserve">CLADIFICACION DEL IMPACTO RIESGOS DE CORRUPCION </t>
  </si>
  <si>
    <t xml:space="preserve">INACEPTABLE E INTOLERABLE </t>
  </si>
  <si>
    <t xml:space="preserve">NO </t>
  </si>
  <si>
    <t xml:space="preserve">TIPO DE RIESGO </t>
  </si>
  <si>
    <t xml:space="preserve">INHERENTE </t>
  </si>
  <si>
    <t xml:space="preserve">CORRUPCION </t>
  </si>
  <si>
    <t>FECHA DE EVALUACION (dd/mm/aaaa)</t>
  </si>
  <si>
    <t>ACCIONES</t>
  </si>
  <si>
    <t>Objetivo Estratégico 9: Mejorar el desempeño institucional a través de la gestión eficaz, eficiente y efectiva de los procesos internos para alcanzar la acreditación institucional.</t>
  </si>
  <si>
    <t>Objetivo Estratégico 11: Mejorar la calidad de los espacios físicos y optimizar su funcionamiento.</t>
  </si>
  <si>
    <t>Profesional especializado área Financiera (Líder del macroproceso)
Profesional especializado Contador
Técnico Operativo Contable
Equipo SIG</t>
  </si>
  <si>
    <t xml:space="preserve">contratación </t>
  </si>
  <si>
    <t>Posibilidad de que se acceda, manipule y/o
divulgue sin autorización la información
privilegiada o de reserva que se origine,
suministre o custodie en los sistemas de
información</t>
  </si>
  <si>
    <t>Profesional Especializado Gestión Documental
Equipo SIG.
Jefe Oficina Planeación y Desarrollo</t>
  </si>
  <si>
    <t>FECHA REGISTRO (dd/mm/aaaa)</t>
  </si>
  <si>
    <t xml:space="preserve">CALIFICACION DE LA PROBABILIDAD </t>
  </si>
  <si>
    <t xml:space="preserve">CALIFICACION DEL IMPACTO </t>
  </si>
  <si>
    <t xml:space="preserve">VALOR Y UBICACIÓN DEL RIESGO EN LA MATRIZ  = PROBABILIDAD X IMPACTO </t>
  </si>
  <si>
    <t xml:space="preserve">SEMAFORIZACION </t>
  </si>
  <si>
    <t xml:space="preserve">ANALISIS Y OBSERVACIONES DEL COMPORTAMIENTO DEL RIESGO </t>
  </si>
  <si>
    <t xml:space="preserve">Manipulación de evidencias </t>
  </si>
  <si>
    <t>Profesional especializado área Financiera (Líder del macroproceso)
Profesional 
Líder proceso de contratación.
Equipo SIG</t>
  </si>
  <si>
    <t>Debido a la acción u omisión, mediante el uso indebido de poder, de los recursos o de la información, puede ocurrir un riesgo de corrupción lo que ocasionaría lesiones en los intereses de una entidad y en consecuencia del estado, para obtener un beneficio en particular esto ocasionaría , mala imagen , perdida de credibilidad y sanciones</t>
  </si>
  <si>
    <t xml:space="preserve">Uso indebido de la información </t>
  </si>
  <si>
    <t>Profesional especializado área gestión jurídica  (Líder del macroproceso)
Profesional líder del proceso de asuntos disciplinarios
profesional líder del proceso de secretaria general
Profesionales 
Personal de apoyo
Técnico operativo .
Equipo SIG</t>
  </si>
  <si>
    <t xml:space="preserve">PRESUPUESTO </t>
  </si>
  <si>
    <t xml:space="preserve">N.A
</t>
  </si>
  <si>
    <t>N.A</t>
  </si>
  <si>
    <t>Capacitación, inducción y re inducción en normatividad aplicable</t>
  </si>
  <si>
    <t xml:space="preserve">Filtración  de información confidencial </t>
  </si>
  <si>
    <t xml:space="preserve">Capacitación, inducción y re inducción en normatividad  de confidencialidad aplicable. </t>
  </si>
  <si>
    <t xml:space="preserve">Sensibilización  en  el manejo de la documentación.
</t>
  </si>
  <si>
    <t xml:space="preserve">
Perdida de la memoria institucional
Mala imagen institucional 
Sanciones
</t>
  </si>
  <si>
    <t xml:space="preserve">
Mala imagen institucional
Sanciones 
</t>
  </si>
  <si>
    <t>N/A</t>
  </si>
  <si>
    <t xml:space="preserve">
</t>
  </si>
  <si>
    <t>Debido a la falta de cumplimiento en  los controles de entrega de cargo en el momento de desvinculación de funcionarios, la ausencia de  políticas de seguridad de la información, el 
 manejo inadecuado de la documentación y  la  falta de infraestructura con los niveles de seguridad normativos para archivos,  puede ocurrir el  riesgo de robo y pérdida de información Institucional  lo que ocasionaría perdida de la memoria institucional, mala imagen institucional  y sanciones.</t>
  </si>
  <si>
    <t xml:space="preserve">Realizar campañas para el cumplimiento de las políticas de confidencialidad de la Información.
</t>
  </si>
  <si>
    <t xml:space="preserve">
Mala imagen institucional,
sanciones ,
multas ,
Destituciones , suspensiones
Afectación de los recursos públicos 
información  no veraz de venta de servicios y productos 
transacciones fraudulentas </t>
  </si>
  <si>
    <t>Pendiente solicitud de cotización de publicaciones.
Transporte Institucional para las visitas que lo requieran.</t>
  </si>
  <si>
    <t>Debido a Incumplimiento de la  directriz sobre asuntos de confidencialidad institucional
y la falta de ética de los funcionarios puede ocurrir un riesgo  de filtración  de información confidencial  lo que ocasionaría mala imagen institucional y sanciones.</t>
  </si>
  <si>
    <t xml:space="preserve">
Generación de reportes oportunos que permitan la identificación de registros equivocados.
</t>
  </si>
  <si>
    <t xml:space="preserve">Manejo de información </t>
  </si>
  <si>
    <t>Debido a la acción u omisión, mediante el uso indebido de poder, de los recursos o de la información, puede ocurrir un riesgo de corrupción lo que ocasionaría lesiones en los intereses de una entidad y en consecuencia del estado, para obtener un beneficio en particular esto ocasionaría , mala imagen , pérdida de credibilidad y sanciones</t>
  </si>
  <si>
    <t xml:space="preserve">
Mala imagen institucional
Pérdida de credibilidad 
Sanciones 
Multas </t>
  </si>
  <si>
    <t xml:space="preserve">Mala imagen.
Toma de decisiones inadecuadas
Pérdida de credibilidad
Pérdidas económicas
Sanciones
Investigaciones disciplinarias 
Divulgación de información confidencial </t>
  </si>
  <si>
    <t xml:space="preserve">Especificación adecuada  de los roles de los usuarios en el sistema. 
Control de ingreso a los sistemas de información administrados por el proceso con cuentas de usuario. Control del directorio activo. 
Sistemas de control perimetral de red. 
Control en el acceso físico al centro de datos. 
</t>
  </si>
  <si>
    <t xml:space="preserve">
Mala imagen institucional
Sanciones 
Multas 
Destituciones, suspensiones y/o
privación de la libertad</t>
  </si>
  <si>
    <t xml:space="preserve">Movimientos financieros 
</t>
  </si>
  <si>
    <t xml:space="preserve">
Pérdida de oportunidades de mercado
Mala imagen institucional
sanciones 
multas 
Perdida de credibilidad 
 Sanciones
</t>
  </si>
  <si>
    <t>Debido a la acción u omisión, mediante el uso indebido de poder, de los recursos o de la información, desconocimiento de la ley, decisiones ajustadas a intereses particulares, puede ocurrir un riesgo de corrupción de manipulación de evidencias, lo que ocasionaría lesiones en los intereses de una entidad y en consecuencia del estado, para obtener un beneficio en particular esto ocasionaría , mala imagen , perdida de credibilidad y sanciones</t>
  </si>
  <si>
    <t xml:space="preserve">Debido a la acción u omisión, mediante el uso indebido de poder, de los recursos de la institución, discrecionalidad en la toma de decisiones para favorecer intereses particulares, emitir información en la venta de servicios, productos y utilización de anticipos  puede ocurrir un riesgo de corrupción de apropiación de dinero  lo que ocasionaría lesiones en los intereses de una entidad y en consecuencia del estado, para obtener un beneficio en particular esto ocasionaría , mala imagen , pérdida de credibilidad y sanciones. </t>
  </si>
  <si>
    <t xml:space="preserve">ANALISIS DEL RIESGOS RESIDUAL DESPUES DE APLICAR CONTROLES </t>
  </si>
  <si>
    <t xml:space="preserve">Se puede determinar que con los controles existentes en la institución y según su valoración se disminuyen en la frecuencia de ocurrencia y en el impacto por consiguiente dan como resultado riesgos que en el momento no se materializan y que se controlan de manera efectiva. 
Nota: N/A significa que en la disminución de la calificación se sale de la matriz de calificación no alcanza un nivel medible.  </t>
  </si>
  <si>
    <t>Versión: 02</t>
  </si>
  <si>
    <t>Fecha:  2015/20/01</t>
  </si>
  <si>
    <t xml:space="preserve">E.GC-F.02  </t>
  </si>
  <si>
    <t xml:space="preserve">
Mala imagen institucional
Pérdida de credibilidad
Sanciones 
Multas 
Demandas</t>
  </si>
  <si>
    <t>Dar traslado a la autoridad competente para determinar la gravedad de la conducta.</t>
  </si>
  <si>
    <t xml:space="preserve">Manual de contratación de la Institución.
Información en línea ERP Seven. 
Formatos soportes para el proceso de contratación.
Publicación en la web de los diferentes tipos de contratación 
( transparencia). 
</t>
  </si>
  <si>
    <t xml:space="preserve">Ordenar la reconstrucción de los documentos </t>
  </si>
  <si>
    <t xml:space="preserve">TODOS LOS PROCESOS </t>
  </si>
  <si>
    <t xml:space="preserve">Hurto  y pérdida de información Institucional </t>
  </si>
  <si>
    <t xml:space="preserve">Semestral 
</t>
  </si>
  <si>
    <t xml:space="preserve">Bajo nivel de seguridad para el acceso a la información.
 Desconocimiento de las políticas de
manejo de información.
 Actos mal intencionados de terceros.
Acceso no autorizado a información.
Fraude interno
</t>
  </si>
  <si>
    <t xml:space="preserve">líder macroprocesos
Profesionales especializados 
Técnicos Operativos 
Proceso de control de asuntos disciplinarios </t>
  </si>
  <si>
    <t xml:space="preserve">Profesional Especializado Gestión Documental
Equipo SIG.
Jefe Oficina Planeación y Desarrollo
Proceso de control de asuntos disciplinarios </t>
  </si>
  <si>
    <t xml:space="preserve">
Incumplimiento de la  directriz sobre asuntos de confidencialidad institucional
Falta de ética de los funcionarios
Incumplimiento a la ley con respecto al manejo de la información 
</t>
  </si>
  <si>
    <t xml:space="preserve">
1.Campañas de sensibilización periódicas en el Código de ética y buen gobierno 
2. Realizar en el proceso de empalme socialización y capacitación de la información confidencial que se maneja en el cargo. 
3. Cumplir con los principios de coordinación y colaboración entre las diferentes dependencias de la institución. 
 </t>
  </si>
  <si>
    <t xml:space="preserve">1. Socialización  del contenido de la Ley 734 de 2002, ley 1474 de 2011 ( Estatuto Anticorrupción. 
2. Socialización del código del buen gobierno, junto con los protocolos éticos y bioéticos de la institución, con los funcionarios responsables. </t>
  </si>
  <si>
    <t xml:space="preserve">1. Permanente
2. Semestral </t>
  </si>
  <si>
    <t>Intercambio de favores.
Discrecionalidad en la toma de decisiones para favorecer intereses particulares.
Elaborar informes amañados para favorecer intereses particulares.
Emitir información de venta de servicios o productos para legalizar dinero.
Pérdida de información física por la venta de un servicio o producto.
Ausencia de medidas de seguridad, custodia y/o aseguramiento de la información.
Desconocimiento por ingresos a la institución 
Exposición de archivos, soportes o documentos en lugares que no ofrecen seguridad.
Desconocimiento de la normatividad.
Omisión de procedimientos legales e internos
ausencia de moralidad publica.
Rompimiento de la cadena de custodia
Falta de acciones de sensibilización de ética institucional.
Deficiencia en la supervisión, monitoreo y proceso auditor.
Falta de controles en el proceso de venta de servicios y productos.
Compañerismo o cercanía 
solicitar  anticipos con documentos soportes no legales.
Falta de controles para evidenciar los gastos destinados a un objetivo en especifico.
Falta de control de los responsables de los procesos  sobre las operaciones y las personas o desconocimiento de los procedimientos institucionales.</t>
  </si>
  <si>
    <t>Apropiación de dinero por venta de servicio, productos  y/o anticipos   , utilización de activos institucionales para beneficio propio</t>
  </si>
  <si>
    <t xml:space="preserve">
Clara Inés Aristizabal Roa
Daniel Hernández 
María Cristina Posso Echeverri
Juan Carlos Duque Ortiz.
Gloria Patricia Villa Monttoya.</t>
  </si>
  <si>
    <t xml:space="preserve">Logins de perfiles de usuario para acceder a los diferentes módulos y programas del aplicativo  SEVEN 
Articulación del Comité de inversiones </t>
  </si>
  <si>
    <t>Profesional especializado área gestión Documental  (Líder del macroproceso)
Profesional 
Personal de apoyo
Técnico operativo .
Equipo SIG
Profesional y líder del proceso de Control de asuntos  disciplinarios</t>
  </si>
  <si>
    <t xml:space="preserve">Concentración  de información de determinadas actividades o procesos en una persona.
Sistemas de información susceptibles de manipulación o adulteración.
Ocultar a la ciudadanía la información considerada publica. 
Deficiencias en el manejo documental y de archivo.
Desconocimiento  de la  información de reserva. 
Custodia y cuidado de documentación   
Información concentrada  en cada equipo asignado al funcionario
Falta de un sistema para guardar la información de una manera optima y confiable. 
</t>
  </si>
  <si>
    <t xml:space="preserve">Políticas de información confidencial.
Roles de usuarios para manejo de información.
Todo documento en sobre cerrado dirigido a la oficina de asuntos disciplinarios no se abrirán en el proceso de Gestión Documental </t>
  </si>
  <si>
    <t xml:space="preserve"> 
Líder Gestión Humana
Líder proceso de asuntos disciplinarios 
Líder macroproceso Jurídico 
</t>
  </si>
  <si>
    <t xml:space="preserve">
Falta de cumplimiento a los controles de entrega de cargo en el momento de desvinculación de funcionarios.
Ausencia de  políticas de seguridad de la información (Física y/o digital)
Manejo inadecuado de la documentación.
Falta de infraestructura con los niveles de seguridad normativos para los archivos.
Falta de garantías para envió y recepción de información 
</t>
  </si>
  <si>
    <t xml:space="preserve">Fallos amañados.
Dilación  de procesos con el propósito de obtener el vencimiento de términos o la prescripción del mismo.
Desconocimiento de la ley, mediante interpretaciones subjetivas de las normas vigentes para evitar o postergar su aplicación.
Exceder las facultades legales en los fallos.
soborno (cohecho).
Decisiones ajustadas a intereses particulares.
tráfico de influencias (amiguismo, persona influyente).
Cobro por realización de tramites (concusión).
Dilación en los procesos de segunda instancia
Régimen de inhabilidades e incompatibilidades de los servidores públicos 
Recusaciones 
</t>
  </si>
  <si>
    <t xml:space="preserve">Líder proceso de control  asuntos disciplinarios
Líder de macroproceso Gestión Jurídica </t>
  </si>
  <si>
    <r>
      <t>Estudios previos o de factibilidad superficiales y/o realizados,  sobre estudios de</t>
    </r>
    <r>
      <rPr>
        <sz val="12"/>
        <rFont val="Calibri"/>
        <family val="2"/>
        <scheme val="minor"/>
      </rPr>
      <t xml:space="preserve"> mercados no actualizados.</t>
    </r>
    <r>
      <rPr>
        <sz val="12"/>
        <color theme="1"/>
        <rFont val="Calibri"/>
        <family val="2"/>
        <scheme val="minor"/>
      </rPr>
      <t xml:space="preserve">
Estudios previos o de factibilidad manipulados por el personal interesado en el futuro proceso de contratación.
Pliego de condiciones hechos a la medida de una forma en particular.
Disposiciones establecida en los pliegos  de condiciones que permiten a los particulares direccionar los procesos hacia un grupo en particular, a la medida geométrica.
Adendas que cambian condiciones generales del proceso para favorecer a grupos determinados.
Urgencia manifiesta inexistente.
Designar supervisores que no cuentan con competencias suficientes para desempeñar la función.
Concentrar las labores de supervisión de múltiples contratos en poco personal.
Designar la función de elaboración de estudios previos y supervisión en un mismo funcionario.
Divulgación de la información en el tiempo adecuado. </t>
    </r>
  </si>
  <si>
    <t xml:space="preserve">Numeración consecutiva de recibos.
Facturación o recibo de entrega al usuario.
Auditorias del proceso por parte del proceso de Evaluación y seguimiento 
(Control interno). 
Formatos para evidenciar cantidad y valor de venta. 
Exigencia de los soportes de gastos para legalizar anticipos. 
</t>
  </si>
  <si>
    <t xml:space="preserve">.   Segundo Semestre 2017.
</t>
  </si>
  <si>
    <t>Administración del campus ( Piscinas)
Granja Bengala 
Centro de Salud
Bienestar Institucional</t>
  </si>
  <si>
    <t>Profesional especializado Administración del Campus 
Líder macroproceso Administración del Campus 
Jefe oficina Asesora de Planeación y desarrollo 
Líder del macroproceso financiero 
Profesional especializado Bienestar Institucional</t>
  </si>
  <si>
    <t xml:space="preserve">Juan Carlos Duque Ortiz
Gloria Patricia Villa Montoya.
Proceso de planeación Planeación física
Natalia Jaramillo Robledo </t>
  </si>
  <si>
    <t>SEGUIMIENTOS</t>
  </si>
  <si>
    <t xml:space="preserve">
1. Fomentar la Cultura del autocontrol y seguimiento entre los supervisores, interventores y responsables de proyectos. (Correos electrónicos). 
2. Socializar y capacitar  a los Supervisores frente a la responsabilidad que se le asigne.  </t>
  </si>
  <si>
    <t xml:space="preserve">1. Sensibilizar en los procesos de inducción y re inducción   acerca de los controles para entrega de cargos de los funcionarios.
</t>
  </si>
  <si>
    <t xml:space="preserve">1. Líder macroproceso  Gestión Humana 
</t>
  </si>
  <si>
    <t xml:space="preserve">1. y 2.  Líder macroproceso Gestión Documental 
 Oficina de Control de asuntos disciplinarios </t>
  </si>
  <si>
    <t xml:space="preserve">
Líder proceso de asuntos Disciplinarios 
Profesionales y líder del proceso de control de asuntos disciplinarios. </t>
  </si>
  <si>
    <t xml:space="preserve">1. Fomentar entre los usuarios de los diferentes servicios institucionales, la exigencia de la expedición y entrega del respectivo recibo.
2. Elaboración de volantes, medios de comunicación institucional y afiche informativo con tarifas.
3. Elaboración de cartel donde se especifiquen los valores de la entrada a piscina por  los diferentes usuarios.
4. FORMATO REPORTE SEMANAL BOLETAS DE PISCINA -  CODIGO: A.GBI-F.02. 
.
</t>
  </si>
  <si>
    <t xml:space="preserve">Permanente
Primer semestre
Primer semestre 
</t>
  </si>
  <si>
    <t xml:space="preserve">Semestral 
Primer semestre </t>
  </si>
  <si>
    <t xml:space="preserve">En todas las designaciones de supervisión, se genera un correo electrónico informando y recordando las responsabilidades según Manual de Contratación.  (evidencia correos electrónicos)
En forma aleatoria se vienen realizando visitas a áreas puntuales en donde se capacita en manejo de formatos, procedimientos y responsabilidades; actividades todas enmarcadas en el SIG y el Manual de contratación. (evidencia registros de asistencia)
</t>
  </si>
  <si>
    <t xml:space="preserve">
Maria Cristina Posso E.
Acompañamiento de la Oficina Asesora Jurídica.
 </t>
  </si>
  <si>
    <t xml:space="preserve">
Permanente 
1 cada semestre </t>
  </si>
  <si>
    <t xml:space="preserve">
Debido a la acción u omisión, mediante el uso indebido de poder, de los recursos o de la información, puede ocurrir un riesgo de movimientos financieros de corrupción lo que ocasionaría lesiones en los intereses de  la entidad y en consecuencia del estado, para obtener un beneficio en particular, esto ocasionaría  mala imagen , perdida de credibilidad y sanciones</t>
  </si>
  <si>
    <t>Cambio de perfiles o autorizaciones, sólo con la solicitud mediante correo electrónico del líder del proceso que lo requiera.
Las decisiones de colocación, se toman en el comité de inversiones,  convocado desde el proceso de tesorería y liderado por el Señor Rector.  (En forma previa se cuenta con la promesa de tasas devidamente documentada).
Seguimiento permanente al POAI a cargo del proceso de Planeación y desarrollo, a través de la articulación con los Rubros Presupuestales.</t>
  </si>
  <si>
    <t>1. Permanente 
2. Comité convocado por el proceso de tesorería.  
3. Permanente.</t>
  </si>
  <si>
    <t>Correos electrónicos, Comunicados internos.
Actas de comité de Inversiones.
Matriz de seguimiento.</t>
  </si>
  <si>
    <t xml:space="preserve">Inclusión de gastos no autorizados.
Inversiones de dinero público en entidades de dudosa solidez financiera, a cambio de beneficios indebidos para servidores públicos encargados de su administración.
Inexistencia de registros auxiliares que permitan identificar y controlar los rubros de inversión.
</t>
  </si>
  <si>
    <t xml:space="preserve">
1. Solicitar el estudio de implementación al Centro de sistemas  de un servidor para uso del proceso de Control de asuntos disciplinarios 
</t>
  </si>
  <si>
    <t xml:space="preserve">1. Socializar  la  política de información confidencial.
2. Solicitar al centro de sistemas el levantamiento del software para manejo de documentación en el proceso de asuntos disciplinarios. 
3. Solicitar al proceso de planeación física espacio para la implementación del sistema oral en materia disciplinaria. 
</t>
  </si>
  <si>
    <t xml:space="preserve">1. marzo a noviembre 2018
3.Trimestral
4.primer semestre
</t>
  </si>
  <si>
    <t xml:space="preserve">Se solicito al centro de sistemas y nuevas tecnologías, un servidor para salvaguardar la información delicada que se maneja en asuntos disciplinarios.  Hasta el momento se sigue en la espera de la implementación de la acción. (evidencias oficio). </t>
  </si>
  <si>
    <t xml:space="preserve">Se puede evidenciar la utilización del formato FORMATO REPORTE SEMANAL BOLETAS DE PISCINA -  CODIGO: A.GBI-F.02.  como control para el acceso a la piscina y sus diferentes ingresos. Por otra parte cabe resaltar que la piscina se encuentra encuentra en adecuación y no se esta prestando el servicio por lo tanto las acciones que se habían realizado como afiche con valores, capacitación del funcionario en atención al usuario y otras actividades en el momento están detenidas ya que la adecuación de la piscina va hasta el mes de noviembre. </t>
  </si>
  <si>
    <t xml:space="preserve">Seguimiento Noviembre de 2081: Se puede determinar el seguimiento que se realiza a los controles de los riesgos, por otra parte se puede determinar que las acciones que se plantenan con eficaces con el cumplimiento   de la mitigación del riesgo, ya que no se ha materializado en los seguimientos realizados, los controles que se proponen son permanentes y se determina una buena gestión y compromiso de los lideres de proceso. </t>
  </si>
  <si>
    <t xml:space="preserve">1.  Presentación de capacitación en Gestión Documental con inclusión de política de confidencialidad, así mismo los correspondientes Registros de asistencia de febrero a julio de 2018.  
2. Se solicito al centro de sistemas y nuevas tecnologías, un servidor para salvaguardar la información delicada que se maneja en asuntos disciplinarios.  Hasta el momento se sigue en la espera de la implementación de la acción. (evidencias oficio). 
3.Se solicito al proceso de planeación física la adecuación de un espacio para la implementación del sistema oral en materia disciplinaria, hasta el momento solo se realizaron adecuación físicas en la oficina de asuntos disciplinarios, por otra se realizo adecuación  de histórico documental en un salón seguro, donde se guardan todos los procesos. (evidencia oficio). </t>
  </si>
  <si>
    <t xml:space="preserve">Seguimiento Noviembre 2018: 
1. Se puede determinar a nivel institucional la creación y manejo de repositorios de información por diferentes áreas, lo cual permite una optima custodia, manejo y consulta para los documentos que son sensibles y que solo pueden ser consultados por los directamente responsables de su manejo. </t>
  </si>
  <si>
    <t xml:space="preserve">En los procesos de inducción y reinducción se ha socializado el código de ética y de buen gobierno de la institución, es un acercamiento de los funcionarios a los documentos internos que soportan los procesos públicos. ( Evidencias registros de asistencia). 
Se solicito al centro de sistemas y nuevas tecnologías, un servidor para salvaguardar la información delicada que se maneja en asuntos disciplinarios.  Hasta el momento se sigue en la espera de la implementación de la acción. (evidencias oficio). 
</t>
  </si>
  <si>
    <t>Seguimiento a Noviembre de 2018: 
Desde el área de gestión humana se vienen realizando compañas de capacitación en diferentes temas, entre ellos manejo de información, el plan de capacitaciones  para el año 2018, desarrollado  en la institución contempla temas de interés de manejo de información.</t>
  </si>
  <si>
    <t>Se han realizado procesos de inducción y reinducción a cargo del macroproceso de gestión humana, los registros reposan en el proceso, ellos cuentan con un cronograma de trabajo establecido, una programa, una lista de temas específicos y un cuadro de participación de procesos encargados de realizar la socialización de los temas .</t>
  </si>
  <si>
    <t xml:space="preserve">Se han realizado capacitaciones en los temas requeridos, en los procesos de inducción y reinducción, personal administrativo, directivas  académicas, estudiantes. ( registros de asistencia). </t>
  </si>
  <si>
    <t xml:space="preserve">Seguimiento a Noviembre de 2018:
Se continúan con las  capacitaciones en los temas requeridos, en los procesos de inducción y reinducción, personal administrativo, directivas  académicas, estudiantes. ( registros de asistencia). </t>
  </si>
  <si>
    <t xml:space="preserve">Seguimiento Noviembre de 2018:
se evidencia el compromiso de los supervisores designados para la realización de la actividad, esto se ve reflejado en los informes y en los seguimientos que ellos realizan, por otra parte se observa el conocimiento del Manual de Contratación.  Se puede determinar que se continua con una comunicación efectiva con los supervisores que han sido designados, en esa comunicación se puede intercambiar requerimientos de conocimiento, fechas de cumplimiento, documentos y registros que se deben de diligenciar, resaltando que se dejan claras las evidencias que se requieren para el proceso de supervisión. (evidencia correos electrónicos)
</t>
  </si>
  <si>
    <t xml:space="preserve">Seguimiento Noviembre 2018: 
1. Se puede determinar capacitaciones realizadas por el área de gestión documental en el manejo de la información, por otra parte el proceso de planeación y  desarrollo ha realizado capacitaciones sobre información sensible, la cual  se le debe de realizar un tratamiento especial y la cual requiere que se tomen todos los controles necesarios para su manejo. </t>
  </si>
  <si>
    <t>Seguimiento a Noviembre de 2018:
Se puede determinar que en el momento la piscina se encuentra cerrada por mejoras que se están realizando en la infraestructura, por lo tanto no ha ingresado dinero por este concepto.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</si>
</sst>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color rgb="FF006600"/>
      <name val="Calibri"/>
      <family val="2"/>
      <scheme val="minor"/>
    </font>
    <font>
      <sz val="10"/>
      <color theme="1"/>
      <name val="Calibri"/>
      <family val="2"/>
      <scheme val="minor"/>
    </font>
    <font>
      <b/>
      <sz val="11"/>
      <color rgb="FF006600"/>
      <name val="Calibri"/>
      <family val="2"/>
      <scheme val="minor"/>
    </font>
    <font>
      <b/>
      <sz val="12"/>
      <color rgb="FF006600"/>
      <name val="Calibri"/>
      <family val="2"/>
      <scheme val="minor"/>
    </font>
    <font>
      <b/>
      <sz val="14"/>
      <color rgb="FF006600"/>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9"/>
      <color theme="1"/>
      <name val="Calibri"/>
      <family val="2"/>
      <scheme val="minor"/>
    </font>
    <font>
      <b/>
      <sz val="14"/>
      <color theme="1"/>
      <name val="Calibri"/>
      <family val="2"/>
      <scheme val="minor"/>
    </font>
    <font>
      <b/>
      <sz val="16"/>
      <color rgb="FF006600"/>
      <name val="Calibri"/>
      <family val="2"/>
      <scheme val="minor"/>
    </font>
    <font>
      <b/>
      <sz val="14"/>
      <color theme="0"/>
      <name val="Calibri"/>
      <family val="2"/>
      <scheme val="minor"/>
    </font>
    <font>
      <b/>
      <sz val="9"/>
      <color rgb="FF006600"/>
      <name val="Calibri"/>
      <family val="2"/>
      <scheme val="minor"/>
    </font>
    <font>
      <sz val="10"/>
      <color indexed="8"/>
      <name val="Arial"/>
      <family val="2"/>
    </font>
    <font>
      <sz val="9"/>
      <color indexed="8"/>
      <name val="Arial"/>
      <family val="2"/>
    </font>
    <font>
      <b/>
      <sz val="11"/>
      <color theme="0"/>
      <name val="Calibri"/>
      <family val="2"/>
      <scheme val="minor"/>
    </font>
    <font>
      <sz val="11"/>
      <color theme="9" tint="-0.499984740745262"/>
      <name val="Calibri"/>
      <family val="2"/>
      <scheme val="minor"/>
    </font>
    <font>
      <b/>
      <sz val="14"/>
      <color rgb="FFFF0000"/>
      <name val="Calibri"/>
      <family val="2"/>
      <scheme val="minor"/>
    </font>
    <font>
      <b/>
      <sz val="14"/>
      <name val="Calibri"/>
      <family val="2"/>
      <scheme val="minor"/>
    </font>
    <font>
      <b/>
      <sz val="12"/>
      <name val="Calibri"/>
      <family val="2"/>
      <scheme val="minor"/>
    </font>
    <font>
      <sz val="10"/>
      <name val="Arial"/>
      <family val="2"/>
    </font>
    <font>
      <sz val="10"/>
      <name val="MS Sans Serif"/>
      <family val="2"/>
    </font>
    <font>
      <sz val="11"/>
      <color indexed="8"/>
      <name val="Calibri"/>
      <family val="2"/>
    </font>
    <font>
      <b/>
      <sz val="12"/>
      <color rgb="FF006600"/>
      <name val="Arial"/>
      <family val="2"/>
    </font>
    <font>
      <b/>
      <sz val="10"/>
      <color rgb="FF003300"/>
      <name val="Arial"/>
      <family val="2"/>
    </font>
    <font>
      <b/>
      <sz val="11"/>
      <color rgb="FF003300"/>
      <name val="Calibri"/>
      <family val="2"/>
      <scheme val="minor"/>
    </font>
    <font>
      <b/>
      <sz val="11"/>
      <name val="Calibri"/>
      <family val="2"/>
      <scheme val="minor"/>
    </font>
    <font>
      <b/>
      <sz val="11"/>
      <color theme="6" tint="-0.499984740745262"/>
      <name val="Calibri"/>
      <family val="2"/>
      <scheme val="minor"/>
    </font>
    <font>
      <b/>
      <sz val="9"/>
      <name val="Calibri"/>
      <family val="2"/>
      <scheme val="minor"/>
    </font>
    <font>
      <sz val="8"/>
      <name val="Calibri"/>
      <family val="2"/>
      <scheme val="minor"/>
    </font>
    <font>
      <sz val="12"/>
      <name val="Calibri"/>
      <family val="2"/>
      <scheme val="minor"/>
    </font>
    <font>
      <b/>
      <sz val="16"/>
      <color theme="6" tint="-0.499984740745262"/>
      <name val="Calibri"/>
      <family val="2"/>
      <scheme val="minor"/>
    </font>
    <font>
      <b/>
      <sz val="20"/>
      <color theme="0"/>
      <name val="Calibri"/>
      <family val="2"/>
      <scheme val="minor"/>
    </font>
  </fonts>
  <fills count="23">
    <fill>
      <patternFill patternType="none"/>
    </fill>
    <fill>
      <patternFill patternType="gray125"/>
    </fill>
    <fill>
      <patternFill patternType="solid">
        <fgColor theme="6" tint="0.79998168889431442"/>
        <bgColor indexed="65"/>
      </patternFill>
    </fill>
    <fill>
      <patternFill patternType="solid">
        <fgColor theme="6" tint="0.59999389629810485"/>
        <bgColor indexed="65"/>
      </patternFill>
    </fill>
    <fill>
      <patternFill patternType="solid">
        <fgColor theme="0"/>
        <bgColor indexed="64"/>
      </patternFill>
    </fill>
    <fill>
      <patternFill patternType="solid">
        <fgColor theme="6" tint="0.79998168889431442"/>
        <bgColor theme="6" tint="0.79998168889431442"/>
      </patternFill>
    </fill>
    <fill>
      <patternFill patternType="solid">
        <fgColor rgb="FF0070C0"/>
        <bgColor indexed="64"/>
      </patternFill>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
      <patternFill patternType="solid">
        <fgColor theme="2" tint="-0.249977111117893"/>
        <bgColor theme="6" tint="0.79998168889431442"/>
      </patternFill>
    </fill>
    <fill>
      <patternFill patternType="solid">
        <fgColor theme="4" tint="0.59999389629810485"/>
        <bgColor theme="6" tint="0.7999816888943144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indexed="10"/>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5" tint="0.79998168889431442"/>
        <bgColor indexed="64"/>
      </patternFill>
    </fill>
  </fills>
  <borders count="9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theme="6"/>
      </right>
      <top style="thin">
        <color theme="6"/>
      </top>
      <bottom style="thin">
        <color theme="6"/>
      </bottom>
      <diagonal/>
    </border>
    <border>
      <left style="thin">
        <color theme="6"/>
      </left>
      <right/>
      <top style="thin">
        <color theme="6"/>
      </top>
      <bottom style="thin">
        <color theme="6"/>
      </bottom>
      <diagonal/>
    </border>
    <border>
      <left style="thin">
        <color auto="1"/>
      </left>
      <right/>
      <top/>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medium">
        <color theme="6" tint="-0.499984740745262"/>
      </left>
      <right/>
      <top/>
      <bottom style="medium">
        <color theme="6" tint="-0.499984740745262"/>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style="thin">
        <color auto="1"/>
      </right>
      <top style="medium">
        <color theme="6" tint="-0.499984740745262"/>
      </top>
      <bottom style="medium">
        <color theme="6" tint="-0.499984740745262"/>
      </bottom>
      <diagonal/>
    </border>
    <border>
      <left style="thin">
        <color auto="1"/>
      </left>
      <right style="thin">
        <color auto="1"/>
      </right>
      <top style="medium">
        <color theme="6" tint="-0.499984740745262"/>
      </top>
      <bottom style="medium">
        <color theme="6" tint="-0.499984740745262"/>
      </bottom>
      <diagonal/>
    </border>
    <border>
      <left style="thin">
        <color auto="1"/>
      </left>
      <right style="medium">
        <color theme="6" tint="-0.499984740745262"/>
      </right>
      <top style="medium">
        <color theme="6" tint="-0.499984740745262"/>
      </top>
      <bottom style="medium">
        <color theme="6" tint="-0.499984740745262"/>
      </bottom>
      <diagonal/>
    </border>
    <border>
      <left style="medium">
        <color theme="6" tint="-0.499984740745262"/>
      </left>
      <right style="thin">
        <color auto="1"/>
      </right>
      <top style="medium">
        <color theme="6" tint="-0.499984740745262"/>
      </top>
      <bottom/>
      <diagonal/>
    </border>
    <border>
      <left style="thin">
        <color auto="1"/>
      </left>
      <right style="thin">
        <color auto="1"/>
      </right>
      <top style="medium">
        <color theme="6" tint="-0.499984740745262"/>
      </top>
      <bottom/>
      <diagonal/>
    </border>
    <border>
      <left style="thin">
        <color auto="1"/>
      </left>
      <right style="medium">
        <color theme="6" tint="-0.499984740745262"/>
      </right>
      <top style="medium">
        <color theme="6" tint="-0.499984740745262"/>
      </top>
      <bottom/>
      <diagonal/>
    </border>
    <border>
      <left style="medium">
        <color theme="6" tint="-0.499984740745262"/>
      </left>
      <right style="thin">
        <color auto="1"/>
      </right>
      <top/>
      <bottom style="medium">
        <color theme="6" tint="-0.499984740745262"/>
      </bottom>
      <diagonal/>
    </border>
    <border>
      <left style="thin">
        <color auto="1"/>
      </left>
      <right style="thin">
        <color auto="1"/>
      </right>
      <top/>
      <bottom style="medium">
        <color theme="6" tint="-0.499984740745262"/>
      </bottom>
      <diagonal/>
    </border>
    <border>
      <left style="thin">
        <color auto="1"/>
      </left>
      <right/>
      <top style="medium">
        <color theme="6" tint="-0.499984740745262"/>
      </top>
      <bottom/>
      <diagonal/>
    </border>
    <border>
      <left style="medium">
        <color theme="6" tint="-0.499984740745262"/>
      </left>
      <right style="thin">
        <color auto="1"/>
      </right>
      <top style="thin">
        <color auto="1"/>
      </top>
      <bottom style="medium">
        <color theme="6" tint="-0.499984740745262"/>
      </bottom>
      <diagonal/>
    </border>
    <border>
      <left style="thin">
        <color auto="1"/>
      </left>
      <right style="thin">
        <color auto="1"/>
      </right>
      <top style="thin">
        <color auto="1"/>
      </top>
      <bottom style="medium">
        <color theme="6" tint="-0.499984740745262"/>
      </bottom>
      <diagonal/>
    </border>
    <border>
      <left style="thin">
        <color auto="1"/>
      </left>
      <right style="medium">
        <color theme="6" tint="-0.499984740745262"/>
      </right>
      <top style="thin">
        <color auto="1"/>
      </top>
      <bottom style="medium">
        <color theme="6" tint="-0.499984740745262"/>
      </bottom>
      <diagonal/>
    </border>
    <border>
      <left style="medium">
        <color theme="6" tint="-0.499984740745262"/>
      </left>
      <right style="thin">
        <color auto="1"/>
      </right>
      <top style="medium">
        <color theme="6" tint="-0.499984740745262"/>
      </top>
      <bottom style="thin">
        <color auto="1"/>
      </bottom>
      <diagonal/>
    </border>
    <border>
      <left style="thin">
        <color auto="1"/>
      </left>
      <right style="thin">
        <color auto="1"/>
      </right>
      <top style="medium">
        <color theme="6" tint="-0.499984740745262"/>
      </top>
      <bottom style="thin">
        <color auto="1"/>
      </bottom>
      <diagonal/>
    </border>
    <border>
      <left style="thin">
        <color auto="1"/>
      </left>
      <right style="medium">
        <color theme="6" tint="-0.499984740745262"/>
      </right>
      <top style="medium">
        <color theme="6" tint="-0.499984740745262"/>
      </top>
      <bottom style="thin">
        <color auto="1"/>
      </bottom>
      <diagonal/>
    </border>
    <border>
      <left style="thin">
        <color auto="1"/>
      </left>
      <right/>
      <top/>
      <bottom style="medium">
        <color theme="6" tint="-0.499984740745262"/>
      </bottom>
      <diagonal/>
    </border>
    <border>
      <left style="medium">
        <color theme="6" tint="-0.499984740745262"/>
      </left>
      <right style="medium">
        <color theme="6" tint="-0.499984740745262"/>
      </right>
      <top style="medium">
        <color theme="6" tint="-0.499984740745262"/>
      </top>
      <bottom style="thin">
        <color auto="1"/>
      </bottom>
      <diagonal/>
    </border>
    <border>
      <left style="medium">
        <color theme="6" tint="-0.499984740745262"/>
      </left>
      <right style="medium">
        <color theme="6" tint="-0.499984740745262"/>
      </right>
      <top style="thin">
        <color auto="1"/>
      </top>
      <bottom style="medium">
        <color theme="6" tint="-0.499984740745262"/>
      </bottom>
      <diagonal/>
    </border>
    <border>
      <left style="medium">
        <color theme="6" tint="-0.499984740745262"/>
      </left>
      <right style="medium">
        <color theme="6" tint="-0.499984740745262"/>
      </right>
      <top style="thin">
        <color auto="1"/>
      </top>
      <bottom style="thin">
        <color auto="1"/>
      </bottom>
      <diagonal/>
    </border>
    <border>
      <left style="medium">
        <color theme="6" tint="-0.499984740745262"/>
      </left>
      <right style="thin">
        <color auto="1"/>
      </right>
      <top style="thin">
        <color auto="1"/>
      </top>
      <bottom style="thin">
        <color auto="1"/>
      </bottom>
      <diagonal/>
    </border>
    <border>
      <left style="thin">
        <color auto="1"/>
      </left>
      <right style="medium">
        <color theme="6" tint="-0.499984740745262"/>
      </right>
      <top style="thin">
        <color auto="1"/>
      </top>
      <bottom style="thin">
        <color auto="1"/>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auto="1"/>
      </right>
      <top style="thin">
        <color auto="1"/>
      </top>
      <bottom/>
      <diagonal/>
    </border>
    <border>
      <left/>
      <right style="thin">
        <color theme="6"/>
      </right>
      <top style="thin">
        <color theme="6"/>
      </top>
      <bottom/>
      <diagonal/>
    </border>
    <border>
      <left style="thin">
        <color theme="6"/>
      </left>
      <right/>
      <top style="thin">
        <color theme="6"/>
      </top>
      <bottom/>
      <diagonal/>
    </border>
    <border>
      <left style="medium">
        <color theme="6" tint="-0.499984740745262"/>
      </left>
      <right/>
      <top style="medium">
        <color theme="6" tint="-0.499984740745262"/>
      </top>
      <bottom style="thin">
        <color auto="1"/>
      </bottom>
      <diagonal/>
    </border>
    <border>
      <left style="medium">
        <color theme="6" tint="-0.499984740745262"/>
      </left>
      <right/>
      <top style="thin">
        <color auto="1"/>
      </top>
      <bottom/>
      <diagonal/>
    </border>
    <border>
      <left style="medium">
        <color theme="6" tint="-0.249977111117893"/>
      </left>
      <right style="medium">
        <color theme="6" tint="-0.249977111117893"/>
      </right>
      <top style="medium">
        <color theme="6" tint="-0.249977111117893"/>
      </top>
      <bottom style="medium">
        <color theme="6" tint="-0.249977111117893"/>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theme="6" tint="-0.499984740745262"/>
      </right>
      <top/>
      <bottom/>
      <diagonal/>
    </border>
    <border>
      <left style="medium">
        <color auto="1"/>
      </left>
      <right/>
      <top style="medium">
        <color auto="1"/>
      </top>
      <bottom/>
      <diagonal/>
    </border>
    <border>
      <left style="medium">
        <color auto="1"/>
      </left>
      <right/>
      <top/>
      <bottom/>
      <diagonal/>
    </border>
    <border>
      <left style="medium">
        <color theme="6" tint="-0.499984740745262"/>
      </left>
      <right/>
      <top/>
      <bottom style="thin">
        <color auto="1"/>
      </bottom>
      <diagonal/>
    </border>
    <border>
      <left style="medium">
        <color theme="6" tint="-0.499984740745262"/>
      </left>
      <right style="medium">
        <color theme="6" tint="-0.499984740745262"/>
      </right>
      <top/>
      <bottom style="thin">
        <color auto="1"/>
      </bottom>
      <diagonal/>
    </border>
    <border>
      <left/>
      <right/>
      <top/>
      <bottom style="thin">
        <color auto="1"/>
      </bottom>
      <diagonal/>
    </border>
    <border>
      <left style="medium">
        <color auto="1"/>
      </left>
      <right style="medium">
        <color auto="1"/>
      </right>
      <top/>
      <bottom style="thin">
        <color auto="1"/>
      </bottom>
      <diagonal/>
    </border>
    <border>
      <left/>
      <right style="medium">
        <color theme="6" tint="-0.499984740745262"/>
      </right>
      <top/>
      <bottom style="thin">
        <color auto="1"/>
      </bottom>
      <diagonal/>
    </border>
    <border>
      <left style="medium">
        <color auto="1"/>
      </left>
      <right style="medium">
        <color theme="6" tint="-0.499984740745262"/>
      </right>
      <top style="medium">
        <color auto="1"/>
      </top>
      <bottom/>
      <diagonal/>
    </border>
    <border>
      <left style="medium">
        <color theme="6" tint="-0.499984740745262"/>
      </left>
      <right/>
      <top style="medium">
        <color auto="1"/>
      </top>
      <bottom/>
      <diagonal/>
    </border>
    <border>
      <left/>
      <right/>
      <top style="medium">
        <color auto="1"/>
      </top>
      <bottom/>
      <diagonal/>
    </border>
    <border>
      <left style="medium">
        <color auto="1"/>
      </left>
      <right style="medium">
        <color theme="6" tint="-0.499984740745262"/>
      </right>
      <top/>
      <bottom style="medium">
        <color auto="1"/>
      </bottom>
      <diagonal/>
    </border>
    <border>
      <left style="medium">
        <color theme="6" tint="-0.499984740745262"/>
      </left>
      <right/>
      <top/>
      <bottom style="medium">
        <color auto="1"/>
      </bottom>
      <diagonal/>
    </border>
    <border>
      <left style="thin">
        <color auto="1"/>
      </left>
      <right style="thin">
        <color auto="1"/>
      </right>
      <top/>
      <bottom style="thin">
        <color auto="1"/>
      </bottom>
      <diagonal/>
    </border>
    <border>
      <left style="medium">
        <color theme="6" tint="-0.499984740745262"/>
      </left>
      <right style="medium">
        <color theme="6" tint="-0.499984740745262"/>
      </right>
      <top style="medium">
        <color auto="1"/>
      </top>
      <bottom style="medium">
        <color auto="1"/>
      </bottom>
      <diagonal/>
    </border>
    <border>
      <left style="medium">
        <color theme="6" tint="-0.499984740745262"/>
      </left>
      <right style="medium">
        <color auto="1"/>
      </right>
      <top style="medium">
        <color auto="1"/>
      </top>
      <bottom style="medium">
        <color auto="1"/>
      </bottom>
      <diagonal/>
    </border>
    <border>
      <left style="thin">
        <color auto="1"/>
      </left>
      <right style="medium">
        <color theme="6" tint="-0.499984740745262"/>
      </right>
      <top/>
      <bottom style="medium">
        <color theme="6" tint="-0.499984740745262"/>
      </bottom>
      <diagonal/>
    </border>
    <border>
      <left/>
      <right style="thin">
        <color auto="1"/>
      </right>
      <top/>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medium">
        <color theme="6" tint="-0.499984740745262"/>
      </right>
      <top style="medium">
        <color theme="6" tint="-0.499984740745262"/>
      </top>
      <bottom style="thin">
        <color theme="6" tint="-0.499984740745262"/>
      </bottom>
      <diagonal/>
    </border>
    <border>
      <left style="medium">
        <color theme="6" tint="-0.499984740745262"/>
      </left>
      <right style="thin">
        <color theme="6" tint="-0.499984740745262"/>
      </right>
      <top style="thin">
        <color theme="6" tint="-0.499984740745262"/>
      </top>
      <bottom style="medium">
        <color theme="6" tint="-0.499984740745262"/>
      </bottom>
      <diagonal/>
    </border>
    <border>
      <left style="thin">
        <color theme="6" tint="-0.499984740745262"/>
      </left>
      <right style="thin">
        <color theme="6" tint="-0.499984740745262"/>
      </right>
      <top style="thin">
        <color theme="6" tint="-0.499984740745262"/>
      </top>
      <bottom style="medium">
        <color theme="6" tint="-0.499984740745262"/>
      </bottom>
      <diagonal/>
    </border>
    <border>
      <left style="thin">
        <color theme="6" tint="-0.499984740745262"/>
      </left>
      <right style="medium">
        <color theme="6" tint="-0.499984740745262"/>
      </right>
      <top style="thin">
        <color theme="6" tint="-0.499984740745262"/>
      </top>
      <bottom style="medium">
        <color theme="6" tint="-0.499984740745262"/>
      </bottom>
      <diagonal/>
    </border>
    <border>
      <left style="medium">
        <color theme="6" tint="-0.499984740745262"/>
      </left>
      <right style="medium">
        <color theme="6" tint="-0.499984740745262"/>
      </right>
      <top style="thin">
        <color auto="1"/>
      </top>
      <bottom/>
      <diagonal/>
    </border>
    <border>
      <left/>
      <right style="thin">
        <color theme="6" tint="-0.499984740745262"/>
      </right>
      <top style="thin">
        <color theme="6" tint="-0.499984740745262"/>
      </top>
      <bottom style="medium">
        <color theme="6" tint="-0.499984740745262"/>
      </bottom>
      <diagonal/>
    </border>
    <border>
      <left style="medium">
        <color theme="6" tint="-0.499984740745262"/>
      </left>
      <right style="thin">
        <color theme="6" tint="-0.499984740745262"/>
      </right>
      <top style="medium">
        <color theme="6" tint="-0.499984740745262"/>
      </top>
      <bottom/>
      <diagonal/>
    </border>
    <border>
      <left style="thin">
        <color auto="1"/>
      </left>
      <right/>
      <top style="medium">
        <color theme="6" tint="-0.499984740745262"/>
      </top>
      <bottom style="medium">
        <color theme="6" tint="-0.499984740745262"/>
      </bottom>
      <diagonal/>
    </border>
    <border>
      <left style="medium">
        <color theme="6" tint="-0.499984740745262"/>
      </left>
      <right style="thin">
        <color auto="1"/>
      </right>
      <top/>
      <bottom/>
      <diagonal/>
    </border>
    <border>
      <left style="thin">
        <color auto="1"/>
      </left>
      <right style="thin">
        <color auto="1"/>
      </right>
      <top/>
      <bottom/>
      <diagonal/>
    </border>
  </borders>
  <cellStyleXfs count="15">
    <xf numFmtId="0" fontId="0" fillId="0" borderId="0"/>
    <xf numFmtId="0" fontId="1" fillId="2" borderId="0" applyNumberFormat="0" applyBorder="0" applyAlignment="0" applyProtection="0"/>
    <xf numFmtId="0" fontId="1" fillId="3" borderId="0" applyNumberFormat="0" applyBorder="0" applyAlignment="0" applyProtection="0"/>
    <xf numFmtId="0" fontId="26" fillId="0" borderId="0"/>
    <xf numFmtId="0" fontId="26" fillId="0" borderId="0" applyFont="0" applyFill="0" applyBorder="0" applyAlignment="0" applyProtection="0"/>
    <xf numFmtId="164" fontId="26" fillId="0" borderId="0" applyFont="0" applyFill="0" applyBorder="0" applyAlignment="0" applyProtection="0"/>
    <xf numFmtId="164" fontId="27" fillId="0" borderId="0" applyFont="0" applyFill="0" applyBorder="0" applyAlignment="0" applyProtection="0"/>
    <xf numFmtId="0" fontId="1" fillId="0" borderId="0"/>
    <xf numFmtId="0" fontId="26" fillId="0" borderId="0"/>
    <xf numFmtId="0" fontId="27" fillId="0" borderId="0"/>
    <xf numFmtId="9" fontId="26" fillId="18" borderId="6" applyNumberFormat="0" applyFont="0" applyFill="0" applyBorder="0" applyAlignment="0" applyProtection="0">
      <alignment vertical="center"/>
    </xf>
    <xf numFmtId="9" fontId="27" fillId="0" borderId="0" applyFont="0" applyFill="0" applyBorder="0" applyAlignment="0" applyProtection="0"/>
    <xf numFmtId="165" fontId="1" fillId="0" borderId="0" applyFont="0" applyFill="0" applyBorder="0" applyAlignment="0" applyProtection="0"/>
    <xf numFmtId="0" fontId="28" fillId="0" borderId="0"/>
    <xf numFmtId="9" fontId="1" fillId="0" borderId="0" applyFont="0" applyFill="0" applyBorder="0" applyAlignment="0" applyProtection="0"/>
  </cellStyleXfs>
  <cellXfs count="356">
    <xf numFmtId="0" fontId="0" fillId="0" borderId="0" xfId="0"/>
    <xf numFmtId="0" fontId="0" fillId="0" borderId="0" xfId="0" applyBorder="1"/>
    <xf numFmtId="0" fontId="0" fillId="0" borderId="0" xfId="0"/>
    <xf numFmtId="0" fontId="0" fillId="0" borderId="0" xfId="0"/>
    <xf numFmtId="0" fontId="6" fillId="6" borderId="6"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0" borderId="1" xfId="0" applyFont="1" applyBorder="1" applyAlignment="1">
      <alignment horizontal="center"/>
    </xf>
    <xf numFmtId="0" fontId="13" fillId="8" borderId="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2" fillId="6" borderId="1" xfId="0" applyFont="1" applyFill="1" applyBorder="1" applyAlignment="1">
      <alignment horizontal="center"/>
    </xf>
    <xf numFmtId="0" fontId="2" fillId="7" borderId="1" xfId="0" applyFont="1" applyFill="1" applyBorder="1" applyAlignment="1">
      <alignment horizontal="center"/>
    </xf>
    <xf numFmtId="0" fontId="2" fillId="9" borderId="1" xfId="0" applyFont="1" applyFill="1" applyBorder="1" applyAlignment="1">
      <alignment horizontal="center"/>
    </xf>
    <xf numFmtId="0" fontId="2" fillId="8" borderId="10" xfId="0" applyFont="1" applyFill="1" applyBorder="1" applyAlignment="1">
      <alignment horizontal="center"/>
    </xf>
    <xf numFmtId="0" fontId="0" fillId="4" borderId="0" xfId="0" applyFill="1" applyBorder="1" applyAlignment="1">
      <alignment horizontal="left" vertical="center" wrapText="1"/>
    </xf>
    <xf numFmtId="0" fontId="14" fillId="0" borderId="0" xfId="0" applyFont="1"/>
    <xf numFmtId="0" fontId="6" fillId="5" borderId="11" xfId="0" applyFont="1" applyFill="1" applyBorder="1" applyAlignment="1">
      <alignment horizontal="center" vertical="center" wrapText="1"/>
    </xf>
    <xf numFmtId="0" fontId="14" fillId="6" borderId="0" xfId="0" applyFont="1" applyFill="1"/>
    <xf numFmtId="0" fontId="14" fillId="7" borderId="0" xfId="0" applyFont="1" applyFill="1"/>
    <xf numFmtId="0" fontId="14" fillId="9" borderId="0" xfId="0" applyFont="1" applyFill="1"/>
    <xf numFmtId="0" fontId="14" fillId="8" borderId="0" xfId="0" applyFont="1" applyFill="1"/>
    <xf numFmtId="0" fontId="6" fillId="5" borderId="12" xfId="0" applyFont="1" applyFill="1" applyBorder="1" applyAlignment="1">
      <alignment horizontal="center" vertical="center" wrapText="1"/>
    </xf>
    <xf numFmtId="0" fontId="0" fillId="4" borderId="0" xfId="0" applyFill="1"/>
    <xf numFmtId="0" fontId="0" fillId="13" borderId="0" xfId="0" applyFill="1"/>
    <xf numFmtId="0" fontId="0" fillId="0" borderId="1"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3" xfId="0" applyBorder="1"/>
    <xf numFmtId="0" fontId="0" fillId="0" borderId="21" xfId="0" applyBorder="1"/>
    <xf numFmtId="0" fontId="0" fillId="0" borderId="22" xfId="0" applyBorder="1"/>
    <xf numFmtId="0" fontId="9" fillId="13" borderId="37" xfId="0" applyFont="1" applyFill="1" applyBorder="1" applyAlignment="1">
      <alignment horizontal="center" vertical="center" wrapText="1"/>
    </xf>
    <xf numFmtId="0" fontId="9" fillId="13" borderId="34" xfId="0" applyFont="1" applyFill="1" applyBorder="1" applyAlignment="1">
      <alignment horizontal="center" vertical="center" wrapText="1"/>
    </xf>
    <xf numFmtId="0" fontId="9" fillId="13" borderId="32" xfId="0" applyFont="1" applyFill="1" applyBorder="1" applyAlignment="1">
      <alignment horizontal="center" vertical="center" wrapText="1"/>
    </xf>
    <xf numFmtId="0" fontId="15" fillId="5" borderId="2" xfId="0" applyNumberFormat="1" applyFont="1" applyFill="1" applyBorder="1" applyAlignment="1">
      <alignment vertical="center" wrapText="1"/>
    </xf>
    <xf numFmtId="0" fontId="2" fillId="13" borderId="14"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9" borderId="42" xfId="0" applyFont="1" applyFill="1" applyBorder="1" applyAlignment="1">
      <alignment horizontal="center" vertical="center" wrapText="1"/>
    </xf>
    <xf numFmtId="0" fontId="6" fillId="9" borderId="43"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9" borderId="38"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6" fillId="8" borderId="39" xfId="0" applyFont="1" applyFill="1" applyBorder="1" applyAlignment="1">
      <alignment horizontal="center" vertical="center" wrapText="1"/>
    </xf>
    <xf numFmtId="0" fontId="6" fillId="8" borderId="40" xfId="0" applyFont="1" applyFill="1" applyBorder="1" applyAlignment="1">
      <alignment horizontal="center" vertical="center" wrapText="1"/>
    </xf>
    <xf numFmtId="0" fontId="18" fillId="0" borderId="0" xfId="0" applyFont="1" applyFill="1" applyBorder="1" applyAlignment="1">
      <alignment vertical="center"/>
    </xf>
    <xf numFmtId="0" fontId="18" fillId="0" borderId="0" xfId="0" applyFont="1" applyFill="1" applyBorder="1" applyAlignment="1"/>
    <xf numFmtId="0" fontId="9" fillId="13" borderId="17" xfId="0" applyFont="1" applyFill="1" applyBorder="1" applyAlignment="1">
      <alignment horizontal="center" vertical="center" wrapText="1"/>
    </xf>
    <xf numFmtId="0" fontId="16" fillId="12" borderId="19" xfId="2" applyFont="1" applyFill="1" applyBorder="1" applyAlignment="1">
      <alignment horizontal="center"/>
    </xf>
    <xf numFmtId="0" fontId="8" fillId="12" borderId="19" xfId="1" applyFont="1" applyFill="1" applyBorder="1" applyAlignment="1">
      <alignment horizontal="center"/>
    </xf>
    <xf numFmtId="0" fontId="0" fillId="0" borderId="50" xfId="0" applyBorder="1"/>
    <xf numFmtId="0" fontId="2" fillId="13" borderId="50" xfId="0" applyFont="1" applyFill="1" applyBorder="1" applyAlignment="1">
      <alignment horizontal="center"/>
    </xf>
    <xf numFmtId="0" fontId="0" fillId="0" borderId="50" xfId="0" applyBorder="1" applyAlignment="1">
      <alignment horizontal="center"/>
    </xf>
    <xf numFmtId="0" fontId="22" fillId="0" borderId="0" xfId="0" applyFont="1"/>
    <xf numFmtId="0" fontId="9" fillId="13" borderId="25" xfId="0" applyFont="1" applyFill="1" applyBorder="1" applyAlignment="1">
      <alignment horizontal="center" vertical="center" wrapText="1"/>
    </xf>
    <xf numFmtId="0" fontId="9" fillId="13" borderId="29" xfId="0" applyFont="1" applyFill="1" applyBorder="1" applyAlignment="1">
      <alignment horizontal="center" vertical="center" wrapText="1"/>
    </xf>
    <xf numFmtId="0" fontId="9" fillId="13" borderId="30" xfId="0" applyFont="1" applyFill="1" applyBorder="1" applyAlignment="1">
      <alignment horizontal="center" vertical="center" wrapText="1"/>
    </xf>
    <xf numFmtId="0" fontId="25" fillId="16" borderId="14" xfId="0" applyFont="1" applyFill="1" applyBorder="1" applyAlignment="1">
      <alignment horizontal="center" vertical="center" wrapText="1"/>
    </xf>
    <xf numFmtId="0" fontId="25" fillId="17" borderId="14" xfId="0" applyFont="1" applyFill="1" applyBorder="1" applyAlignment="1">
      <alignment horizontal="center" vertical="center" wrapText="1"/>
    </xf>
    <xf numFmtId="0" fontId="24" fillId="16" borderId="18" xfId="0" applyFont="1" applyFill="1" applyBorder="1" applyAlignment="1">
      <alignment horizontal="center" vertical="center" wrapText="1"/>
    </xf>
    <xf numFmtId="0" fontId="21" fillId="14" borderId="14" xfId="0" applyFont="1" applyFill="1" applyBorder="1" applyAlignment="1">
      <alignment horizontal="center" vertical="center" wrapText="1"/>
    </xf>
    <xf numFmtId="0" fontId="24" fillId="17" borderId="18" xfId="0" applyFont="1" applyFill="1" applyBorder="1" applyAlignment="1">
      <alignment horizontal="center" vertical="center" wrapText="1"/>
    </xf>
    <xf numFmtId="0" fontId="24" fillId="17" borderId="14" xfId="0" applyFont="1" applyFill="1" applyBorder="1" applyAlignment="1">
      <alignment horizontal="center" vertical="center" wrapText="1"/>
    </xf>
    <xf numFmtId="0" fontId="6" fillId="5" borderId="52"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0" fillId="14" borderId="24" xfId="0" applyFill="1" applyBorder="1"/>
    <xf numFmtId="0" fontId="0" fillId="14" borderId="25" xfId="0" applyFill="1" applyBorder="1"/>
    <xf numFmtId="0" fontId="0" fillId="14" borderId="26" xfId="0" applyFill="1" applyBorder="1"/>
    <xf numFmtId="0" fontId="0" fillId="14" borderId="23" xfId="0" applyFill="1" applyBorder="1"/>
    <xf numFmtId="0" fontId="0" fillId="14" borderId="21" xfId="0" applyFill="1" applyBorder="1"/>
    <xf numFmtId="0" fontId="0" fillId="14" borderId="22" xfId="0" applyFill="1" applyBorder="1"/>
    <xf numFmtId="0" fontId="9" fillId="13" borderId="33" xfId="0" applyFont="1" applyFill="1" applyBorder="1" applyAlignment="1">
      <alignment horizontal="center" vertical="center" wrapText="1"/>
    </xf>
    <xf numFmtId="0" fontId="9" fillId="13" borderId="24" xfId="0" applyFont="1" applyFill="1" applyBorder="1" applyAlignment="1">
      <alignment horizontal="center" vertical="center" wrapText="1"/>
    </xf>
    <xf numFmtId="0" fontId="9" fillId="13" borderId="15"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28" xfId="0" applyFont="1" applyBorder="1" applyAlignment="1">
      <alignment vertical="center" wrapText="1"/>
    </xf>
    <xf numFmtId="0" fontId="9" fillId="0" borderId="22" xfId="0" applyFont="1" applyBorder="1" applyAlignment="1">
      <alignment vertical="center" wrapText="1"/>
    </xf>
    <xf numFmtId="0" fontId="17" fillId="14" borderId="56" xfId="0" applyFont="1" applyFill="1" applyBorder="1" applyAlignment="1">
      <alignment horizontal="center" vertical="center" wrapText="1"/>
    </xf>
    <xf numFmtId="0" fontId="17" fillId="14" borderId="14" xfId="0" applyFont="1" applyFill="1" applyBorder="1" applyAlignment="1">
      <alignment horizontal="center" vertical="center" wrapText="1"/>
    </xf>
    <xf numFmtId="0" fontId="16" fillId="12" borderId="19" xfId="2" applyFont="1" applyFill="1" applyBorder="1" applyAlignment="1">
      <alignment horizontal="center"/>
    </xf>
    <xf numFmtId="0" fontId="16" fillId="12" borderId="25" xfId="2" applyFont="1" applyFill="1" applyBorder="1" applyAlignment="1">
      <alignment horizontal="center" vertical="center"/>
    </xf>
    <xf numFmtId="0" fontId="16" fillId="12" borderId="21" xfId="2" applyFont="1" applyFill="1" applyBorder="1" applyAlignment="1">
      <alignment horizontal="center" vertical="center"/>
    </xf>
    <xf numFmtId="0" fontId="9" fillId="13" borderId="25"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8" fillId="12" borderId="25" xfId="1" applyFont="1" applyFill="1" applyBorder="1" applyAlignment="1">
      <alignment horizontal="center"/>
    </xf>
    <xf numFmtId="0" fontId="9" fillId="13" borderId="1" xfId="0" applyFont="1" applyFill="1" applyBorder="1" applyAlignment="1">
      <alignment horizontal="center" vertical="center" wrapText="1"/>
    </xf>
    <xf numFmtId="0" fontId="2" fillId="0" borderId="0" xfId="0" applyFont="1"/>
    <xf numFmtId="0" fontId="21" fillId="14" borderId="25" xfId="0" applyFont="1" applyFill="1" applyBorder="1" applyAlignment="1">
      <alignment horizontal="center" vertical="center" wrapText="1"/>
    </xf>
    <xf numFmtId="0" fontId="0" fillId="0" borderId="65" xfId="0" applyBorder="1"/>
    <xf numFmtId="0" fontId="9" fillId="0" borderId="67" xfId="0" applyFont="1" applyBorder="1" applyAlignment="1">
      <alignment vertical="center" wrapText="1"/>
    </xf>
    <xf numFmtId="0" fontId="25" fillId="17" borderId="45" xfId="0" applyFont="1" applyFill="1" applyBorder="1" applyAlignment="1">
      <alignment horizontal="center" vertical="center" wrapText="1"/>
    </xf>
    <xf numFmtId="0" fontId="24" fillId="17" borderId="54" xfId="0" applyFont="1" applyFill="1" applyBorder="1" applyAlignment="1">
      <alignment horizontal="center" vertical="center" wrapText="1"/>
    </xf>
    <xf numFmtId="0" fontId="24" fillId="17" borderId="45" xfId="0" applyFont="1" applyFill="1" applyBorder="1" applyAlignment="1">
      <alignment horizontal="center" vertical="center" wrapText="1"/>
    </xf>
    <xf numFmtId="0" fontId="0" fillId="14" borderId="63" xfId="0" applyFill="1" applyBorder="1"/>
    <xf numFmtId="0" fontId="0" fillId="14" borderId="65" xfId="0" applyFill="1" applyBorder="1"/>
    <xf numFmtId="0" fontId="0" fillId="14" borderId="67" xfId="0" applyFill="1" applyBorder="1"/>
    <xf numFmtId="0" fontId="0" fillId="0" borderId="70" xfId="0" applyBorder="1"/>
    <xf numFmtId="0" fontId="0" fillId="0" borderId="2" xfId="0" applyBorder="1"/>
    <xf numFmtId="0" fontId="0" fillId="0" borderId="57" xfId="0" applyBorder="1"/>
    <xf numFmtId="0" fontId="0" fillId="0" borderId="4" xfId="0" applyBorder="1"/>
    <xf numFmtId="0" fontId="0" fillId="0" borderId="5" xfId="0" applyBorder="1"/>
    <xf numFmtId="0" fontId="0" fillId="4" borderId="0" xfId="0" applyFill="1" applyBorder="1"/>
    <xf numFmtId="0" fontId="30" fillId="4" borderId="0" xfId="13" applyFont="1" applyFill="1" applyBorder="1" applyAlignment="1">
      <alignment horizontal="center" vertical="center" wrapText="1"/>
    </xf>
    <xf numFmtId="0" fontId="5" fillId="19" borderId="0" xfId="0" applyFont="1" applyFill="1" applyBorder="1" applyAlignment="1">
      <alignment horizontal="left" vertical="center"/>
    </xf>
    <xf numFmtId="14" fontId="5" fillId="4" borderId="0" xfId="0" applyNumberFormat="1" applyFont="1" applyFill="1" applyBorder="1" applyAlignment="1">
      <alignment horizontal="left" vertical="center"/>
    </xf>
    <xf numFmtId="0" fontId="0" fillId="15" borderId="61" xfId="0" applyFill="1" applyBorder="1"/>
    <xf numFmtId="0" fontId="0" fillId="4" borderId="70" xfId="0" applyFill="1" applyBorder="1"/>
    <xf numFmtId="0" fontId="0" fillId="15" borderId="62" xfId="0" applyFill="1" applyBorder="1"/>
    <xf numFmtId="0" fontId="0" fillId="4" borderId="3" xfId="0" applyFill="1" applyBorder="1"/>
    <xf numFmtId="0" fontId="33" fillId="0" borderId="6" xfId="0" applyFont="1" applyBorder="1" applyAlignment="1">
      <alignment horizontal="center" vertical="center"/>
    </xf>
    <xf numFmtId="14" fontId="33" fillId="16" borderId="6" xfId="0" applyNumberFormat="1" applyFont="1" applyFill="1" applyBorder="1" applyAlignment="1" applyProtection="1">
      <alignment horizontal="center" vertical="center" wrapText="1"/>
      <protection locked="0"/>
    </xf>
    <xf numFmtId="1" fontId="33" fillId="22" borderId="6" xfId="0" applyNumberFormat="1" applyFont="1" applyFill="1" applyBorder="1" applyAlignment="1" applyProtection="1">
      <alignment horizontal="center" vertical="center" wrapText="1"/>
      <protection locked="0"/>
    </xf>
    <xf numFmtId="1" fontId="33" fillId="19" borderId="6" xfId="0" applyNumberFormat="1" applyFont="1" applyFill="1" applyBorder="1" applyAlignment="1" applyProtection="1">
      <alignment horizontal="center" vertical="center" wrapText="1"/>
      <protection locked="0"/>
    </xf>
    <xf numFmtId="1" fontId="32" fillId="19" borderId="6" xfId="0" applyNumberFormat="1" applyFont="1" applyFill="1" applyBorder="1" applyAlignment="1" applyProtection="1">
      <alignment horizontal="center" vertical="center" wrapText="1"/>
      <protection locked="0"/>
    </xf>
    <xf numFmtId="10" fontId="34" fillId="19" borderId="6" xfId="0" applyNumberFormat="1" applyFont="1" applyFill="1" applyBorder="1" applyAlignment="1" applyProtection="1">
      <alignment horizontal="left" vertical="center" wrapText="1"/>
      <protection locked="0"/>
    </xf>
    <xf numFmtId="1" fontId="33" fillId="16" borderId="6" xfId="0" applyNumberFormat="1" applyFont="1" applyFill="1" applyBorder="1" applyAlignment="1" applyProtection="1">
      <alignment horizontal="center" vertical="center" wrapText="1"/>
      <protection locked="0"/>
    </xf>
    <xf numFmtId="0" fontId="7" fillId="0" borderId="6" xfId="0" applyFont="1" applyBorder="1" applyAlignment="1">
      <alignment horizontal="center" vertical="center"/>
    </xf>
    <xf numFmtId="0" fontId="7" fillId="19" borderId="6" xfId="0" applyFont="1" applyFill="1" applyBorder="1" applyAlignment="1">
      <alignment horizontal="center" vertical="center" wrapText="1"/>
    </xf>
    <xf numFmtId="0" fontId="33" fillId="0" borderId="73" xfId="0" applyFont="1" applyBorder="1" applyAlignment="1">
      <alignment horizontal="center" vertical="center"/>
    </xf>
    <xf numFmtId="14" fontId="33" fillId="16" borderId="73" xfId="0" applyNumberFormat="1" applyFont="1" applyFill="1" applyBorder="1" applyAlignment="1" applyProtection="1">
      <alignment horizontal="center" vertical="center" wrapText="1"/>
      <protection locked="0"/>
    </xf>
    <xf numFmtId="0" fontId="33" fillId="16" borderId="73" xfId="0" applyNumberFormat="1" applyFont="1" applyFill="1" applyBorder="1" applyAlignment="1" applyProtection="1">
      <alignment horizontal="center" vertical="center" wrapText="1"/>
      <protection locked="0"/>
    </xf>
    <xf numFmtId="1" fontId="33" fillId="22" borderId="73" xfId="0" applyNumberFormat="1" applyFont="1" applyFill="1" applyBorder="1" applyAlignment="1" applyProtection="1">
      <alignment horizontal="center" vertical="center" wrapText="1"/>
      <protection locked="0"/>
    </xf>
    <xf numFmtId="1" fontId="33" fillId="19" borderId="73" xfId="0" applyNumberFormat="1" applyFont="1" applyFill="1" applyBorder="1" applyAlignment="1" applyProtection="1">
      <alignment horizontal="center" vertical="center" wrapText="1"/>
      <protection locked="0"/>
    </xf>
    <xf numFmtId="1" fontId="32" fillId="19" borderId="73" xfId="0" applyNumberFormat="1" applyFont="1" applyFill="1" applyBorder="1" applyAlignment="1" applyProtection="1">
      <alignment horizontal="center" vertical="center" wrapText="1"/>
      <protection locked="0"/>
    </xf>
    <xf numFmtId="10" fontId="34" fillId="19" borderId="73" xfId="0" applyNumberFormat="1" applyFont="1" applyFill="1" applyBorder="1" applyAlignment="1" applyProtection="1">
      <alignment horizontal="left" vertical="center" wrapText="1"/>
      <protection locked="0"/>
    </xf>
    <xf numFmtId="0" fontId="5" fillId="19" borderId="7" xfId="0" applyFont="1" applyFill="1" applyBorder="1" applyAlignment="1">
      <alignment horizontal="center" vertical="center"/>
    </xf>
    <xf numFmtId="0" fontId="32" fillId="4" borderId="74" xfId="0" applyFont="1" applyFill="1" applyBorder="1" applyAlignment="1">
      <alignment horizontal="center" vertical="center" wrapText="1"/>
    </xf>
    <xf numFmtId="0" fontId="32" fillId="20" borderId="74" xfId="0" applyFont="1" applyFill="1" applyBorder="1" applyAlignment="1">
      <alignment horizontal="center" vertical="center" wrapText="1"/>
    </xf>
    <xf numFmtId="0" fontId="32" fillId="21" borderId="74" xfId="0" applyFont="1" applyFill="1" applyBorder="1" applyAlignment="1">
      <alignment horizontal="center" vertical="center" wrapText="1"/>
    </xf>
    <xf numFmtId="0" fontId="32" fillId="14" borderId="74" xfId="0" applyFont="1" applyFill="1" applyBorder="1" applyAlignment="1">
      <alignment horizontal="center" vertical="center" wrapText="1"/>
    </xf>
    <xf numFmtId="0" fontId="32" fillId="4" borderId="75" xfId="0" applyFont="1" applyFill="1" applyBorder="1" applyAlignment="1">
      <alignment horizontal="center" vertical="center" wrapText="1"/>
    </xf>
    <xf numFmtId="0" fontId="0" fillId="14" borderId="0" xfId="0" applyFill="1" applyBorder="1"/>
    <xf numFmtId="0" fontId="21" fillId="14" borderId="25" xfId="0" applyFont="1" applyFill="1" applyBorder="1" applyAlignment="1">
      <alignment horizontal="center" vertical="center" wrapText="1"/>
    </xf>
    <xf numFmtId="0" fontId="9" fillId="0" borderId="28" xfId="0" applyFont="1" applyBorder="1" applyAlignment="1">
      <alignment horizontal="justify" vertical="center" wrapText="1"/>
    </xf>
    <xf numFmtId="0" fontId="9" fillId="0" borderId="22" xfId="0" applyFont="1" applyBorder="1" applyAlignment="1">
      <alignment horizontal="justify" vertical="center" wrapText="1"/>
    </xf>
    <xf numFmtId="0" fontId="0" fillId="4" borderId="69" xfId="0" applyFill="1" applyBorder="1" applyAlignment="1">
      <alignment horizontal="center"/>
    </xf>
    <xf numFmtId="0" fontId="0" fillId="4" borderId="69" xfId="0" applyFill="1" applyBorder="1"/>
    <xf numFmtId="0" fontId="0" fillId="4" borderId="2" xfId="0" applyFill="1" applyBorder="1"/>
    <xf numFmtId="0" fontId="0" fillId="4" borderId="27" xfId="0" applyFill="1" applyBorder="1" applyAlignment="1">
      <alignment horizontal="center"/>
    </xf>
    <xf numFmtId="0" fontId="0" fillId="4" borderId="27" xfId="0" applyFill="1" applyBorder="1"/>
    <xf numFmtId="0" fontId="0" fillId="4" borderId="57" xfId="0" applyFill="1" applyBorder="1"/>
    <xf numFmtId="0" fontId="0" fillId="4" borderId="72" xfId="0" applyFill="1" applyBorder="1" applyAlignment="1">
      <alignment horizontal="center"/>
    </xf>
    <xf numFmtId="0" fontId="0" fillId="4" borderId="72" xfId="0" applyFill="1" applyBorder="1"/>
    <xf numFmtId="0" fontId="0" fillId="4" borderId="4" xfId="0" applyFill="1" applyBorder="1"/>
    <xf numFmtId="0" fontId="0" fillId="4" borderId="5" xfId="0" applyFill="1" applyBorder="1"/>
    <xf numFmtId="0" fontId="9" fillId="0" borderId="26" xfId="0" applyFont="1" applyBorder="1" applyAlignment="1">
      <alignment horizontal="justify" vertical="center" wrapText="1"/>
    </xf>
    <xf numFmtId="0" fontId="17" fillId="4" borderId="0" xfId="0" applyFont="1" applyFill="1" applyBorder="1" applyAlignment="1" applyProtection="1">
      <alignment horizontal="center" vertical="center"/>
      <protection locked="0"/>
    </xf>
    <xf numFmtId="0" fontId="16" fillId="12" borderId="25" xfId="2" applyFont="1" applyFill="1" applyBorder="1" applyAlignment="1">
      <alignment horizontal="center"/>
    </xf>
    <xf numFmtId="0" fontId="7" fillId="12" borderId="21" xfId="2" applyFont="1" applyFill="1" applyBorder="1" applyAlignment="1">
      <alignment horizontal="center"/>
    </xf>
    <xf numFmtId="0" fontId="9" fillId="13" borderId="23" xfId="0" applyFont="1" applyFill="1" applyBorder="1" applyAlignment="1">
      <alignment horizontal="center" vertical="center" wrapText="1"/>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37" fillId="0" borderId="79" xfId="0" applyFont="1" applyBorder="1" applyAlignment="1">
      <alignment horizontal="center" vertical="center"/>
    </xf>
    <xf numFmtId="0" fontId="37" fillId="0" borderId="80" xfId="0" applyFont="1" applyBorder="1" applyAlignment="1">
      <alignment horizontal="center" vertical="center"/>
    </xf>
    <xf numFmtId="0" fontId="0" fillId="0" borderId="0" xfId="0" applyAlignment="1">
      <alignment horizontal="justify" vertical="center" wrapText="1"/>
    </xf>
    <xf numFmtId="0" fontId="0" fillId="4" borderId="0" xfId="0" applyFill="1" applyAlignment="1">
      <alignment horizontal="justify" vertical="center" wrapText="1"/>
    </xf>
    <xf numFmtId="0" fontId="37" fillId="0" borderId="78" xfId="0" applyFont="1" applyBorder="1" applyAlignment="1">
      <alignment horizontal="center" vertical="center" wrapText="1"/>
    </xf>
    <xf numFmtId="0" fontId="37" fillId="0" borderId="86" xfId="0" applyFont="1" applyBorder="1" applyAlignment="1">
      <alignment horizontal="center" vertical="center" wrapText="1"/>
    </xf>
    <xf numFmtId="0" fontId="0" fillId="0" borderId="6" xfId="0" applyBorder="1" applyAlignment="1">
      <alignment horizontal="justify" vertical="center" wrapText="1"/>
    </xf>
    <xf numFmtId="9" fontId="0" fillId="0" borderId="81" xfId="14" applyFont="1" applyBorder="1" applyAlignment="1">
      <alignment horizontal="justify" vertical="center" wrapText="1"/>
    </xf>
    <xf numFmtId="0" fontId="9" fillId="13" borderId="24" xfId="0" applyFont="1" applyFill="1" applyBorder="1" applyAlignment="1">
      <alignment horizontal="center" vertical="center" wrapText="1"/>
    </xf>
    <xf numFmtId="0" fontId="9" fillId="13" borderId="25"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justify" vertical="center" wrapText="1"/>
    </xf>
    <xf numFmtId="0" fontId="0" fillId="0" borderId="26" xfId="0" applyBorder="1" applyAlignment="1">
      <alignment horizontal="justify" vertical="center" wrapText="1"/>
    </xf>
    <xf numFmtId="0" fontId="0" fillId="0" borderId="23" xfId="0" applyBorder="1" applyAlignment="1">
      <alignment horizontal="justify" vertical="center" wrapText="1"/>
    </xf>
    <xf numFmtId="0" fontId="0" fillId="0" borderId="22" xfId="0" applyBorder="1" applyAlignment="1">
      <alignment horizontal="justify"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9" fillId="13" borderId="87" xfId="0" applyFont="1" applyFill="1" applyBorder="1" applyAlignment="1">
      <alignment horizontal="center" vertical="center" wrapText="1"/>
    </xf>
    <xf numFmtId="0" fontId="9" fillId="13" borderId="20" xfId="0" applyFont="1" applyFill="1" applyBorder="1" applyAlignment="1">
      <alignment horizontal="center" vertical="center" wrapText="1"/>
    </xf>
    <xf numFmtId="14" fontId="0" fillId="0" borderId="24" xfId="0" applyNumberFormat="1" applyBorder="1" applyAlignment="1">
      <alignment horizontal="center" vertical="center" wrapText="1"/>
    </xf>
    <xf numFmtId="14" fontId="0" fillId="0" borderId="26" xfId="0" applyNumberFormat="1" applyBorder="1" applyAlignment="1">
      <alignment horizontal="center" vertical="center" wrapText="1"/>
    </xf>
    <xf numFmtId="14" fontId="0" fillId="0" borderId="23" xfId="0" applyNumberFormat="1" applyBorder="1" applyAlignment="1">
      <alignment horizontal="center" vertical="center" wrapText="1"/>
    </xf>
    <xf numFmtId="14" fontId="0" fillId="0" borderId="21" xfId="0" applyNumberFormat="1" applyBorder="1" applyAlignment="1">
      <alignment horizontal="center" vertical="center" wrapText="1"/>
    </xf>
    <xf numFmtId="14" fontId="0" fillId="0" borderId="22" xfId="0" applyNumberFormat="1" applyBorder="1" applyAlignment="1">
      <alignment horizontal="center" vertical="center" wrapText="1"/>
    </xf>
    <xf numFmtId="0" fontId="15" fillId="10" borderId="15" xfId="0" applyNumberFormat="1" applyFont="1" applyFill="1" applyBorder="1" applyAlignment="1">
      <alignment horizontal="center" vertical="center" wrapText="1"/>
    </xf>
    <xf numFmtId="0" fontId="15" fillId="10" borderId="17" xfId="0"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 xfId="0" applyBorder="1" applyAlignment="1">
      <alignment horizontal="center" vertical="center" wrapText="1"/>
    </xf>
    <xf numFmtId="0" fontId="11" fillId="0" borderId="32"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34" xfId="0" applyBorder="1" applyAlignment="1">
      <alignment horizontal="center" vertical="center" wrapText="1"/>
    </xf>
    <xf numFmtId="0" fontId="0" fillId="0" borderId="76" xfId="0" applyBorder="1" applyAlignment="1">
      <alignment horizontal="center" vertical="center" wrapText="1"/>
    </xf>
    <xf numFmtId="0" fontId="15" fillId="0" borderId="32" xfId="0" applyFont="1" applyBorder="1" applyAlignment="1">
      <alignment horizontal="center" vertical="center"/>
    </xf>
    <xf numFmtId="0" fontId="15" fillId="0" borderId="35" xfId="0" applyFont="1" applyBorder="1" applyAlignment="1">
      <alignment horizontal="center" vertical="center"/>
    </xf>
    <xf numFmtId="0" fontId="0" fillId="0" borderId="37" xfId="0" applyBorder="1" applyAlignment="1">
      <alignment horizontal="center" vertical="center" wrapText="1"/>
    </xf>
    <xf numFmtId="0" fontId="0" fillId="0" borderId="44" xfId="0" applyBorder="1" applyAlignment="1">
      <alignment horizontal="center" vertical="center" wrapText="1"/>
    </xf>
    <xf numFmtId="0" fontId="15" fillId="0" borderId="41"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6" fillId="12" borderId="19" xfId="2" applyFont="1" applyFill="1" applyBorder="1" applyAlignment="1">
      <alignment horizontal="center"/>
    </xf>
    <xf numFmtId="0" fontId="16" fillId="12" borderId="25" xfId="2" applyFont="1" applyFill="1" applyBorder="1" applyAlignment="1">
      <alignment horizontal="center"/>
    </xf>
    <xf numFmtId="0" fontId="16" fillId="12" borderId="18" xfId="2" applyFont="1" applyFill="1" applyBorder="1" applyAlignment="1">
      <alignment horizontal="center"/>
    </xf>
    <xf numFmtId="0" fontId="15" fillId="16" borderId="15" xfId="0"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5" fillId="17" borderId="26" xfId="0" applyFont="1" applyFill="1" applyBorder="1" applyAlignment="1">
      <alignment horizontal="center" vertical="center" wrapText="1"/>
    </xf>
    <xf numFmtId="0" fontId="15" fillId="17" borderId="28" xfId="0" applyFont="1" applyFill="1" applyBorder="1" applyAlignment="1">
      <alignment horizontal="center" vertical="center" wrapText="1"/>
    </xf>
    <xf numFmtId="0" fontId="21" fillId="14" borderId="24" xfId="0" applyFont="1" applyFill="1" applyBorder="1" applyAlignment="1">
      <alignment horizontal="center" vertical="center" wrapText="1"/>
    </xf>
    <xf numFmtId="0" fontId="21" fillId="14" borderId="25" xfId="0" applyFont="1" applyFill="1" applyBorder="1" applyAlignment="1">
      <alignment horizontal="center" vertical="center" wrapText="1"/>
    </xf>
    <xf numFmtId="0" fontId="21" fillId="14" borderId="26"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7" fillId="12" borderId="18" xfId="2" applyFont="1" applyFill="1" applyBorder="1" applyAlignment="1">
      <alignment horizontal="center"/>
    </xf>
    <xf numFmtId="0" fontId="7" fillId="12" borderId="19" xfId="2" applyFont="1" applyFill="1" applyBorder="1" applyAlignment="1">
      <alignment horizontal="center"/>
    </xf>
    <xf numFmtId="0" fontId="16" fillId="12" borderId="24" xfId="2" applyFont="1" applyFill="1" applyBorder="1" applyAlignment="1">
      <alignment horizontal="center" vertical="center"/>
    </xf>
    <xf numFmtId="0" fontId="16" fillId="12" borderId="25" xfId="2" applyFont="1" applyFill="1" applyBorder="1" applyAlignment="1">
      <alignment horizontal="center" vertical="center"/>
    </xf>
    <xf numFmtId="0" fontId="16" fillId="12" borderId="26" xfId="2" applyFont="1" applyFill="1" applyBorder="1" applyAlignment="1">
      <alignment horizontal="center" vertical="center"/>
    </xf>
    <xf numFmtId="0" fontId="16" fillId="12" borderId="23" xfId="2" applyFont="1" applyFill="1" applyBorder="1" applyAlignment="1">
      <alignment horizontal="center" vertical="center"/>
    </xf>
    <xf numFmtId="0" fontId="16" fillId="12" borderId="21" xfId="2" applyFont="1" applyFill="1" applyBorder="1" applyAlignment="1">
      <alignment horizontal="center" vertical="center"/>
    </xf>
    <xf numFmtId="0" fontId="16" fillId="12" borderId="22" xfId="2" applyFont="1" applyFill="1" applyBorder="1" applyAlignment="1">
      <alignment horizontal="center" vertical="center"/>
    </xf>
    <xf numFmtId="0" fontId="9" fillId="13" borderId="88" xfId="0" applyFont="1" applyFill="1" applyBorder="1" applyAlignment="1">
      <alignment horizontal="center" vertical="center" wrapText="1"/>
    </xf>
    <xf numFmtId="0" fontId="9" fillId="13" borderId="89" xfId="0" applyFont="1" applyFill="1" applyBorder="1" applyAlignment="1">
      <alignment horizontal="center" vertical="center" wrapText="1"/>
    </xf>
    <xf numFmtId="0" fontId="9" fillId="13" borderId="36" xfId="0" applyFont="1" applyFill="1" applyBorder="1" applyAlignment="1">
      <alignment horizontal="center" vertical="center" wrapText="1"/>
    </xf>
    <xf numFmtId="0" fontId="9" fillId="13" borderId="30" xfId="0" applyFont="1" applyFill="1" applyBorder="1" applyAlignment="1">
      <alignment horizontal="center" vertical="center" wrapText="1"/>
    </xf>
    <xf numFmtId="0" fontId="9" fillId="13" borderId="31" xfId="0" applyFont="1" applyFill="1" applyBorder="1" applyAlignment="1">
      <alignment horizontal="center" vertical="center" wrapText="1"/>
    </xf>
    <xf numFmtId="0" fontId="7" fillId="12" borderId="20" xfId="2" applyFont="1" applyFill="1" applyBorder="1" applyAlignment="1">
      <alignment horizontal="center"/>
    </xf>
    <xf numFmtId="0" fontId="9" fillId="13" borderId="13" xfId="0" applyFont="1" applyFill="1" applyBorder="1" applyAlignment="1">
      <alignment horizontal="center" vertical="center" wrapText="1"/>
    </xf>
    <xf numFmtId="0" fontId="9" fillId="13" borderId="77" xfId="0" applyFont="1" applyFill="1" applyBorder="1" applyAlignment="1">
      <alignment horizontal="center" vertical="center" wrapText="1"/>
    </xf>
    <xf numFmtId="0" fontId="0" fillId="0" borderId="21" xfId="0" applyBorder="1" applyAlignment="1">
      <alignment horizontal="center" vertical="center" wrapText="1"/>
    </xf>
    <xf numFmtId="0" fontId="15" fillId="10" borderId="24" xfId="0" applyNumberFormat="1" applyFont="1" applyFill="1" applyBorder="1" applyAlignment="1">
      <alignment horizontal="center" vertical="center" wrapText="1"/>
    </xf>
    <xf numFmtId="0" fontId="15" fillId="10" borderId="23" xfId="0" applyNumberFormat="1" applyFont="1" applyFill="1" applyBorder="1" applyAlignment="1">
      <alignment horizontal="center" vertical="center" wrapText="1"/>
    </xf>
    <xf numFmtId="0" fontId="0" fillId="0" borderId="0" xfId="0" applyAlignment="1">
      <alignment horizontal="center" vertical="center" wrapText="1"/>
    </xf>
    <xf numFmtId="0" fontId="38" fillId="14" borderId="23" xfId="0" applyFont="1" applyFill="1" applyBorder="1" applyAlignment="1" applyProtection="1">
      <alignment horizontal="center" vertical="center"/>
      <protection locked="0"/>
    </xf>
    <xf numFmtId="0" fontId="38" fillId="14" borderId="21" xfId="0" applyFont="1" applyFill="1" applyBorder="1" applyAlignment="1" applyProtection="1">
      <alignment horizontal="center" vertical="center"/>
      <protection locked="0"/>
    </xf>
    <xf numFmtId="0" fontId="38" fillId="14" borderId="22" xfId="0" applyFont="1" applyFill="1" applyBorder="1" applyAlignment="1" applyProtection="1">
      <alignment horizontal="center" vertical="center"/>
      <protection locked="0"/>
    </xf>
    <xf numFmtId="0" fontId="15" fillId="0" borderId="16" xfId="0" applyFont="1" applyBorder="1" applyAlignment="1">
      <alignment horizontal="center" vertical="center"/>
    </xf>
    <xf numFmtId="0" fontId="9" fillId="13" borderId="33" xfId="0" applyFont="1" applyFill="1" applyBorder="1" applyAlignment="1">
      <alignment horizontal="center" vertical="center" wrapText="1"/>
    </xf>
    <xf numFmtId="0" fontId="9" fillId="13" borderId="37" xfId="0" applyFont="1" applyFill="1" applyBorder="1" applyAlignment="1">
      <alignment horizontal="center" vertical="center" wrapText="1"/>
    </xf>
    <xf numFmtId="0" fontId="21" fillId="14" borderId="19" xfId="0" applyFont="1" applyFill="1" applyBorder="1" applyAlignment="1">
      <alignment horizontal="center" vertical="center" wrapText="1"/>
    </xf>
    <xf numFmtId="0" fontId="21" fillId="14" borderId="20"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10" xfId="0" applyBorder="1" applyAlignment="1">
      <alignment horizontal="center" vertical="center" wrapText="1"/>
    </xf>
    <xf numFmtId="0" fontId="10" fillId="0" borderId="57" xfId="0" applyFont="1" applyBorder="1" applyAlignment="1">
      <alignment horizontal="center" vertical="center" wrapText="1"/>
    </xf>
    <xf numFmtId="0" fontId="10" fillId="0" borderId="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2" xfId="0" applyFont="1" applyBorder="1" applyAlignment="1">
      <alignment horizontal="center" vertical="center" wrapText="1"/>
    </xf>
    <xf numFmtId="0" fontId="15" fillId="11" borderId="15" xfId="0" applyNumberFormat="1" applyFont="1" applyFill="1" applyBorder="1" applyAlignment="1">
      <alignment horizontal="center" vertical="center" wrapText="1"/>
    </xf>
    <xf numFmtId="0" fontId="15" fillId="11" borderId="16" xfId="0" applyNumberFormat="1" applyFont="1" applyFill="1" applyBorder="1" applyAlignment="1">
      <alignment horizontal="center" vertical="center" wrapText="1"/>
    </xf>
    <xf numFmtId="0" fontId="15" fillId="11" borderId="17"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0" fillId="4" borderId="68" xfId="0" applyFill="1" applyBorder="1" applyAlignment="1">
      <alignment horizontal="center"/>
    </xf>
    <xf numFmtId="0" fontId="0" fillId="4" borderId="60" xfId="0" applyFill="1" applyBorder="1" applyAlignment="1">
      <alignment horizontal="center"/>
    </xf>
    <xf numFmtId="0" fontId="0" fillId="4" borderId="71" xfId="0" applyFill="1" applyBorder="1" applyAlignment="1">
      <alignment horizontal="center"/>
    </xf>
    <xf numFmtId="0" fontId="7" fillId="12" borderId="18" xfId="1" applyFont="1" applyFill="1" applyBorder="1" applyAlignment="1">
      <alignment horizontal="center"/>
    </xf>
    <xf numFmtId="0" fontId="7" fillId="12" borderId="19" xfId="1" applyFont="1" applyFill="1" applyBorder="1" applyAlignment="1">
      <alignment horizontal="center"/>
    </xf>
    <xf numFmtId="0" fontId="7" fillId="12" borderId="20" xfId="1" applyFont="1" applyFill="1" applyBorder="1" applyAlignment="1">
      <alignment horizontal="center"/>
    </xf>
    <xf numFmtId="0" fontId="16" fillId="12" borderId="20" xfId="2" applyFont="1" applyFill="1" applyBorder="1" applyAlignment="1">
      <alignment horizontal="center"/>
    </xf>
    <xf numFmtId="0" fontId="8" fillId="12" borderId="18" xfId="1" applyFont="1" applyFill="1" applyBorder="1" applyAlignment="1">
      <alignment horizontal="center"/>
    </xf>
    <xf numFmtId="0" fontId="8" fillId="12" borderId="19" xfId="1" applyFont="1" applyFill="1" applyBorder="1" applyAlignment="1">
      <alignment horizontal="center"/>
    </xf>
    <xf numFmtId="0" fontId="8" fillId="12" borderId="26" xfId="1" applyFont="1" applyFill="1" applyBorder="1" applyAlignment="1">
      <alignment horizontal="center"/>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11" fillId="0" borderId="15"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17" xfId="0" applyFont="1" applyBorder="1" applyAlignment="1">
      <alignment horizontal="justify" vertical="center" wrapText="1"/>
    </xf>
    <xf numFmtId="0" fontId="12" fillId="0" borderId="2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3" xfId="0" applyFont="1" applyBorder="1" applyAlignment="1">
      <alignment horizontal="center" vertical="center" wrapText="1"/>
    </xf>
    <xf numFmtId="14" fontId="11"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63" xfId="0"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6" xfId="0" applyFont="1" applyBorder="1" applyAlignment="1">
      <alignment horizontal="center" vertical="center" wrapText="1"/>
    </xf>
    <xf numFmtId="0" fontId="21" fillId="14" borderId="18" xfId="0" applyFont="1" applyFill="1" applyBorder="1" applyAlignment="1">
      <alignment horizontal="center" vertical="center" wrapText="1"/>
    </xf>
    <xf numFmtId="0" fontId="15" fillId="0" borderId="67" xfId="0" applyFont="1" applyBorder="1" applyAlignment="1">
      <alignment horizontal="center" vertical="center" wrapText="1"/>
    </xf>
    <xf numFmtId="0" fontId="15" fillId="11" borderId="64" xfId="0" applyNumberFormat="1" applyFont="1" applyFill="1" applyBorder="1" applyAlignment="1">
      <alignment horizontal="center" vertical="center" wrapText="1"/>
    </xf>
    <xf numFmtId="0" fontId="12"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0" fillId="0" borderId="64" xfId="0" applyBorder="1" applyAlignment="1">
      <alignment horizontal="center" vertical="center" wrapText="1"/>
    </xf>
    <xf numFmtId="0" fontId="11" fillId="0" borderId="65" xfId="0" applyFont="1" applyBorder="1" applyAlignment="1">
      <alignment horizontal="center" vertical="center" wrapText="1"/>
    </xf>
    <xf numFmtId="0" fontId="15" fillId="0" borderId="64" xfId="0" applyFont="1" applyBorder="1" applyAlignment="1">
      <alignment horizontal="center" vertical="center"/>
    </xf>
    <xf numFmtId="0" fontId="12" fillId="0" borderId="24"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0" fillId="0" borderId="84"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1"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2" xfId="0" applyFont="1" applyBorder="1" applyAlignment="1">
      <alignment horizontal="center" vertical="center" wrapText="1"/>
    </xf>
    <xf numFmtId="0" fontId="2" fillId="8" borderId="4" xfId="0" applyFont="1" applyFill="1" applyBorder="1" applyAlignment="1">
      <alignment horizontal="center"/>
    </xf>
    <xf numFmtId="0" fontId="2" fillId="8" borderId="5" xfId="0" applyFont="1" applyFill="1" applyBorder="1" applyAlignment="1">
      <alignment horizontal="center"/>
    </xf>
    <xf numFmtId="0" fontId="2" fillId="13" borderId="29"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2" fillId="13" borderId="31" xfId="0" applyFont="1" applyFill="1" applyBorder="1" applyAlignment="1">
      <alignment horizontal="center" vertical="center" wrapText="1"/>
    </xf>
    <xf numFmtId="0" fontId="12" fillId="0" borderId="7" xfId="0" applyFont="1" applyBorder="1" applyAlignment="1">
      <alignment horizontal="center"/>
    </xf>
    <xf numFmtId="0" fontId="12" fillId="0" borderId="9" xfId="0" applyFont="1" applyBorder="1" applyAlignment="1">
      <alignment horizontal="center"/>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7" borderId="8" xfId="0" applyFont="1" applyFill="1" applyBorder="1" applyAlignment="1">
      <alignment horizontal="center"/>
    </xf>
    <xf numFmtId="0" fontId="2" fillId="7" borderId="9" xfId="0" applyFont="1" applyFill="1" applyBorder="1" applyAlignment="1">
      <alignment horizontal="center"/>
    </xf>
    <xf numFmtId="0" fontId="2" fillId="9" borderId="8" xfId="0" applyFont="1" applyFill="1" applyBorder="1" applyAlignment="1">
      <alignment horizontal="center"/>
    </xf>
    <xf numFmtId="0" fontId="2" fillId="9" borderId="9" xfId="0" applyFont="1" applyFill="1" applyBorder="1" applyAlignment="1">
      <alignment horizontal="center"/>
    </xf>
    <xf numFmtId="0" fontId="21" fillId="15" borderId="18" xfId="0" applyFont="1" applyFill="1" applyBorder="1" applyAlignment="1">
      <alignment horizontal="center"/>
    </xf>
    <xf numFmtId="0" fontId="21" fillId="15" borderId="19" xfId="0" applyFont="1" applyFill="1" applyBorder="1" applyAlignment="1">
      <alignment horizontal="center"/>
    </xf>
    <xf numFmtId="0" fontId="21" fillId="15" borderId="20" xfId="0" applyFont="1" applyFill="1" applyBorder="1" applyAlignment="1">
      <alignment horizontal="center"/>
    </xf>
    <xf numFmtId="0" fontId="14" fillId="8" borderId="6" xfId="0" applyFont="1" applyFill="1" applyBorder="1" applyAlignment="1">
      <alignment horizontal="center"/>
    </xf>
    <xf numFmtId="0" fontId="0" fillId="4" borderId="61" xfId="0" applyFill="1" applyBorder="1" applyAlignment="1">
      <alignment horizontal="center"/>
    </xf>
    <xf numFmtId="0" fontId="0" fillId="4" borderId="70" xfId="0" applyFill="1" applyBorder="1" applyAlignment="1">
      <alignment horizontal="center"/>
    </xf>
    <xf numFmtId="0" fontId="0" fillId="4" borderId="62" xfId="0" applyFill="1" applyBorder="1" applyAlignment="1">
      <alignment horizontal="center"/>
    </xf>
    <xf numFmtId="0" fontId="0" fillId="4" borderId="0"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14" fillId="6" borderId="6" xfId="0" applyFont="1" applyFill="1" applyBorder="1" applyAlignment="1">
      <alignment horizontal="center"/>
    </xf>
    <xf numFmtId="0" fontId="14" fillId="7" borderId="6" xfId="0" applyFont="1" applyFill="1" applyBorder="1" applyAlignment="1">
      <alignment horizontal="center"/>
    </xf>
    <xf numFmtId="0" fontId="29" fillId="4" borderId="70" xfId="13" applyFont="1" applyFill="1" applyBorder="1" applyAlignment="1">
      <alignment horizontal="right" vertical="center" wrapText="1"/>
    </xf>
    <xf numFmtId="0" fontId="29" fillId="4" borderId="0" xfId="13" applyFont="1" applyFill="1" applyBorder="1" applyAlignment="1">
      <alignment horizontal="right" vertical="center" wrapText="1"/>
    </xf>
    <xf numFmtId="0" fontId="31" fillId="4" borderId="0" xfId="0" applyFont="1" applyFill="1" applyBorder="1" applyAlignment="1">
      <alignment horizontal="center" vertical="top" wrapText="1"/>
    </xf>
    <xf numFmtId="0" fontId="30" fillId="4" borderId="0" xfId="13" applyFont="1" applyFill="1" applyBorder="1" applyAlignment="1">
      <alignment horizontal="center" vertical="center" wrapText="1"/>
    </xf>
    <xf numFmtId="0" fontId="0" fillId="0" borderId="4" xfId="0" applyFill="1" applyBorder="1" applyAlignment="1">
      <alignment horizontal="center"/>
    </xf>
    <xf numFmtId="0" fontId="14" fillId="9" borderId="6" xfId="0" applyFont="1" applyFill="1" applyBorder="1" applyAlignment="1">
      <alignment horizontal="center"/>
    </xf>
    <xf numFmtId="0" fontId="0" fillId="0" borderId="85"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1" xfId="0" applyFont="1" applyBorder="1" applyAlignment="1">
      <alignment horizontal="justify" vertical="center" wrapText="1"/>
    </xf>
  </cellXfs>
  <cellStyles count="15">
    <cellStyle name="20% - Énfasis3" xfId="1" builtinId="38"/>
    <cellStyle name="40% - Énfasis3" xfId="2" builtinId="39"/>
    <cellStyle name="Millares 2" xfId="12"/>
    <cellStyle name="Millares 3 2 2" xfId="4"/>
    <cellStyle name="Millares 3 3" xfId="5"/>
    <cellStyle name="Millares 4_Indicadores de Gestion Investigacion" xfId="6"/>
    <cellStyle name="Normal" xfId="0" builtinId="0"/>
    <cellStyle name="Normal 2" xfId="7"/>
    <cellStyle name="Normal 2 24" xfId="8"/>
    <cellStyle name="Normal 3 2" xfId="3"/>
    <cellStyle name="Normal 4" xfId="9"/>
    <cellStyle name="Normal_Hoja1" xfId="13"/>
    <cellStyle name="Porcentaje" xfId="14" builtinId="5"/>
    <cellStyle name="Porcentual 4 2" xfId="10"/>
    <cellStyle name="Porcentual 5" xfId="11"/>
  </cellStyles>
  <dxfs count="120">
    <dxf>
      <fill>
        <patternFill>
          <bgColor theme="6" tint="-0.499984740745262"/>
        </patternFill>
      </fill>
    </dxf>
    <dxf>
      <fill>
        <patternFill>
          <bgColor theme="6" tint="-0.499984740745262"/>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theme="6" tint="-0.499984740745262"/>
        </patternFill>
      </fill>
    </dxf>
    <dxf>
      <fill>
        <patternFill>
          <bgColor theme="6" tint="-0.499984740745262"/>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COMPORTAMIENTO DE LOS RIESGOS DE CORRUPCION </a:t>
            </a:r>
          </a:p>
        </c:rich>
      </c:tx>
      <c:overlay val="0"/>
    </c:title>
    <c:autoTitleDeleted val="0"/>
    <c:plotArea>
      <c:layout/>
      <c:lineChart>
        <c:grouping val="standard"/>
        <c:varyColors val="0"/>
        <c:ser>
          <c:idx val="0"/>
          <c:order val="0"/>
          <c:tx>
            <c:strRef>
              <c:f>'GRAFICA '!$C$27</c:f>
              <c:strCache>
                <c:ptCount val="1"/>
                <c:pt idx="0">
                  <c:v>CALIFICACION DE LA PROBABILIDAD </c:v>
                </c:pt>
              </c:strCache>
            </c:strRef>
          </c:tx>
          <c:marker>
            <c:symbol val="none"/>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'GRAFICA '!$C$28:$C$34</c:f>
              <c:numCache>
                <c:formatCode>0</c:formatCode>
                <c:ptCount val="7"/>
                <c:pt idx="0" formatCode="General">
                  <c:v>-1</c:v>
                </c:pt>
                <c:pt idx="1">
                  <c:v>-1</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0-33F5-4798-8F56-18871F5F362F}"/>
            </c:ext>
          </c:extLst>
        </c:ser>
        <c:ser>
          <c:idx val="1"/>
          <c:order val="1"/>
          <c:tx>
            <c:strRef>
              <c:f>'GRAFICA '!$D$27</c:f>
              <c:strCache>
                <c:ptCount val="1"/>
                <c:pt idx="0">
                  <c:v>CALIFICACION DEL IMPACTO </c:v>
                </c:pt>
              </c:strCache>
            </c:strRef>
          </c:tx>
          <c:marker>
            <c:symbol val="none"/>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'GRAFICA '!$D$28:$D$34</c:f>
              <c:numCache>
                <c:formatCode>0</c:formatCode>
                <c:ptCount val="7"/>
                <c:pt idx="0">
                  <c:v>2</c:v>
                </c:pt>
                <c:pt idx="1">
                  <c:v>4</c:v>
                </c:pt>
                <c:pt idx="2">
                  <c:v>4</c:v>
                </c:pt>
                <c:pt idx="3">
                  <c:v>5</c:v>
                </c:pt>
                <c:pt idx="4">
                  <c:v>3</c:v>
                </c:pt>
                <c:pt idx="5">
                  <c:v>4</c:v>
                </c:pt>
                <c:pt idx="6">
                  <c:v>4</c:v>
                </c:pt>
              </c:numCache>
            </c:numRef>
          </c:val>
          <c:smooth val="0"/>
          <c:extLst xmlns:c16r2="http://schemas.microsoft.com/office/drawing/2015/06/chart">
            <c:ext xmlns:c16="http://schemas.microsoft.com/office/drawing/2014/chart" uri="{C3380CC4-5D6E-409C-BE32-E72D297353CC}">
              <c16:uniqueId val="{00000001-33F5-4798-8F56-18871F5F362F}"/>
            </c:ext>
          </c:extLst>
        </c:ser>
        <c:ser>
          <c:idx val="2"/>
          <c:order val="2"/>
          <c:tx>
            <c:strRef>
              <c:f>'GRAFICA '!$E$27</c:f>
              <c:strCache>
                <c:ptCount val="1"/>
                <c:pt idx="0">
                  <c:v>VALOR Y UBICACIÓN DEL RIESGO EN LA MATRIZ  = PROBABILIDAD X IMPACTO </c:v>
                </c:pt>
              </c:strCache>
            </c:strRef>
          </c:tx>
          <c:marker>
            <c:symbol val="none"/>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'GRAFICA '!$E$28:$E$34</c:f>
              <c:numCache>
                <c:formatCode>0</c:formatCode>
                <c:ptCount val="7"/>
                <c:pt idx="0">
                  <c:v>-2</c:v>
                </c:pt>
                <c:pt idx="1">
                  <c:v>-4</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2-33F5-4798-8F56-18871F5F362F}"/>
            </c:ext>
          </c:extLst>
        </c:ser>
        <c:dLbls>
          <c:showLegendKey val="0"/>
          <c:showVal val="1"/>
          <c:showCatName val="0"/>
          <c:showSerName val="0"/>
          <c:showPercent val="0"/>
          <c:showBubbleSize val="0"/>
        </c:dLbls>
        <c:smooth val="0"/>
        <c:axId val="-1923938784"/>
        <c:axId val="-1923934432"/>
      </c:lineChart>
      <c:catAx>
        <c:axId val="-1923938784"/>
        <c:scaling>
          <c:orientation val="minMax"/>
        </c:scaling>
        <c:delete val="0"/>
        <c:axPos val="b"/>
        <c:majorTickMark val="none"/>
        <c:minorTickMark val="none"/>
        <c:tickLblPos val="nextTo"/>
        <c:crossAx val="-1923934432"/>
        <c:crosses val="autoZero"/>
        <c:auto val="1"/>
        <c:lblAlgn val="ctr"/>
        <c:lblOffset val="100"/>
        <c:noMultiLvlLbl val="0"/>
      </c:catAx>
      <c:valAx>
        <c:axId val="-1923934432"/>
        <c:scaling>
          <c:orientation val="minMax"/>
        </c:scaling>
        <c:delete val="1"/>
        <c:axPos val="l"/>
        <c:numFmt formatCode="General" sourceLinked="1"/>
        <c:majorTickMark val="out"/>
        <c:minorTickMark val="none"/>
        <c:tickLblPos val="nextTo"/>
        <c:crossAx val="-192393878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jpe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202406</xdr:colOff>
      <xdr:row>27</xdr:row>
      <xdr:rowOff>53950</xdr:rowOff>
    </xdr:from>
    <xdr:to>
      <xdr:col>11</xdr:col>
      <xdr:colOff>1471953</xdr:colOff>
      <xdr:row>29</xdr:row>
      <xdr:rowOff>441643</xdr:rowOff>
    </xdr:to>
    <xdr:pic>
      <xdr:nvPicPr>
        <xdr:cNvPr id="2" name="5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93094" y="3685356"/>
          <a:ext cx="12420600" cy="928578"/>
        </a:xfrm>
        <a:prstGeom prst="rect">
          <a:avLst/>
        </a:prstGeom>
        <a:solidFill>
          <a:schemeClr val="accent5">
            <a:lumMod val="75000"/>
          </a:schemeClr>
        </a:solidFill>
        <a:ln>
          <a:noFill/>
        </a:ln>
        <a:extLst/>
      </xdr:spPr>
    </xdr:pic>
    <xdr:clientData/>
  </xdr:twoCellAnchor>
  <xdr:twoCellAnchor editAs="oneCell">
    <xdr:from>
      <xdr:col>2</xdr:col>
      <xdr:colOff>243229</xdr:colOff>
      <xdr:row>29</xdr:row>
      <xdr:rowOff>215673</xdr:rowOff>
    </xdr:from>
    <xdr:to>
      <xdr:col>2</xdr:col>
      <xdr:colOff>1117147</xdr:colOff>
      <xdr:row>31</xdr:row>
      <xdr:rowOff>98410</xdr:rowOff>
    </xdr:to>
    <xdr:pic>
      <xdr:nvPicPr>
        <xdr:cNvPr id="32" name="31 Imagen"/>
        <xdr:cNvPicPr>
          <a:picLocks noChangeAspect="1"/>
        </xdr:cNvPicPr>
      </xdr:nvPicPr>
      <xdr:blipFill>
        <a:blip xmlns:r="http://schemas.openxmlformats.org/officeDocument/2006/relationships" r:embed="rId2"/>
        <a:stretch>
          <a:fillRect/>
        </a:stretch>
      </xdr:blipFill>
      <xdr:spPr>
        <a:xfrm>
          <a:off x="909979" y="759959"/>
          <a:ext cx="873918" cy="998522"/>
        </a:xfrm>
        <a:prstGeom prst="rect">
          <a:avLst/>
        </a:prstGeom>
      </xdr:spPr>
    </xdr:pic>
    <xdr:clientData/>
  </xdr:twoCellAnchor>
  <xdr:twoCellAnchor editAs="oneCell">
    <xdr:from>
      <xdr:col>16</xdr:col>
      <xdr:colOff>1893092</xdr:colOff>
      <xdr:row>27</xdr:row>
      <xdr:rowOff>72974</xdr:rowOff>
    </xdr:from>
    <xdr:to>
      <xdr:col>20</xdr:col>
      <xdr:colOff>714374</xdr:colOff>
      <xdr:row>30</xdr:row>
      <xdr:rowOff>114081</xdr:rowOff>
    </xdr:to>
    <xdr:pic>
      <xdr:nvPicPr>
        <xdr:cNvPr id="33" name="32 Imagen"/>
        <xdr:cNvPicPr>
          <a:picLocks noChangeAspect="1"/>
        </xdr:cNvPicPr>
      </xdr:nvPicPr>
      <xdr:blipFill>
        <a:blip xmlns:r="http://schemas.openxmlformats.org/officeDocument/2006/relationships" r:embed="rId3"/>
        <a:stretch>
          <a:fillRect/>
        </a:stretch>
      </xdr:blipFill>
      <xdr:spPr>
        <a:xfrm>
          <a:off x="16216311" y="3704380"/>
          <a:ext cx="5941219" cy="1207920"/>
        </a:xfrm>
        <a:prstGeom prst="rect">
          <a:avLst/>
        </a:prstGeom>
      </xdr:spPr>
    </xdr:pic>
    <xdr:clientData/>
  </xdr:twoCellAnchor>
  <xdr:twoCellAnchor>
    <xdr:from>
      <xdr:col>5</xdr:col>
      <xdr:colOff>166688</xdr:colOff>
      <xdr:row>28</xdr:row>
      <xdr:rowOff>119063</xdr:rowOff>
    </xdr:from>
    <xdr:to>
      <xdr:col>9</xdr:col>
      <xdr:colOff>762000</xdr:colOff>
      <xdr:row>31</xdr:row>
      <xdr:rowOff>83345</xdr:rowOff>
    </xdr:to>
    <xdr:grpSp>
      <xdr:nvGrpSpPr>
        <xdr:cNvPr id="17" name="30 Grupo"/>
        <xdr:cNvGrpSpPr>
          <a:grpSpLocks/>
        </xdr:cNvGrpSpPr>
      </xdr:nvGrpSpPr>
      <xdr:grpSpPr bwMode="auto">
        <a:xfrm>
          <a:off x="4770438" y="531325"/>
          <a:ext cx="8056562" cy="1200578"/>
          <a:chOff x="3304607" y="4458833"/>
          <a:chExt cx="1699441" cy="673581"/>
        </a:xfrm>
      </xdr:grpSpPr>
      <xdr:pic>
        <xdr:nvPicPr>
          <xdr:cNvPr id="18" name="Picture 1" descr="logo de la universidad del quind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22568"/>
          <a:stretch>
            <a:fillRect/>
          </a:stretch>
        </xdr:blipFill>
        <xdr:spPr bwMode="auto">
          <a:xfrm>
            <a:off x="4096051" y="4839406"/>
            <a:ext cx="175368" cy="151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 descr="logo de la universidad del quindio"/>
          <xdr:cNvPicPr>
            <a:picLocks noChangeAspect="1" noChangeArrowheads="1"/>
          </xdr:cNvPicPr>
        </xdr:nvPicPr>
        <xdr:blipFill rotWithShape="1">
          <a:blip xmlns:r="http://schemas.openxmlformats.org/officeDocument/2006/relationships" r:embed="rId5" cstate="print">
            <a:duotone>
              <a:schemeClr val="accent3">
                <a:shade val="45000"/>
                <a:satMod val="135000"/>
              </a:schemeClr>
              <a:prstClr val="white"/>
            </a:duotone>
            <a:extLst>
              <a:ext uri="{28A0092B-C50C-407E-A947-70E740481C1C}">
                <a14:useLocalDpi xmlns:a14="http://schemas.microsoft.com/office/drawing/2010/main" val="0"/>
              </a:ext>
            </a:extLst>
          </a:blip>
          <a:srcRect b="22568"/>
          <a:stretch/>
        </xdr:blipFill>
        <xdr:spPr bwMode="auto">
          <a:xfrm>
            <a:off x="4283968" y="5011203"/>
            <a:ext cx="140183" cy="121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Picture 1" descr="logo de la universidad del quindio"/>
          <xdr:cNvPicPr>
            <a:picLocks noChangeAspect="1" noChangeArrowheads="1"/>
          </xdr:cNvPicPr>
        </xdr:nvPicPr>
        <xdr:blipFill rotWithShape="1">
          <a:blip xmlns:r="http://schemas.openxmlformats.org/officeDocument/2006/relationships" r:embed="rId6" cstate="print">
            <a:duotone>
              <a:schemeClr val="accent4">
                <a:shade val="45000"/>
                <a:satMod val="135000"/>
              </a:schemeClr>
              <a:prstClr val="white"/>
            </a:duotone>
            <a:extLst>
              <a:ext uri="{28A0092B-C50C-407E-A947-70E740481C1C}">
                <a14:useLocalDpi xmlns:a14="http://schemas.microsoft.com/office/drawing/2010/main" val="0"/>
              </a:ext>
            </a:extLst>
          </a:blip>
          <a:srcRect b="22568"/>
          <a:stretch/>
        </xdr:blipFill>
        <xdr:spPr bwMode="auto">
          <a:xfrm>
            <a:off x="3530519" y="4894052"/>
            <a:ext cx="186661" cy="16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Picture 1" descr="logo de la universidad del quindio"/>
          <xdr:cNvPicPr>
            <a:picLocks noChangeAspect="1" noChangeArrowheads="1"/>
          </xdr:cNvPicPr>
        </xdr:nvPicPr>
        <xdr:blipFill rotWithShape="1">
          <a:blip xmlns:r="http://schemas.openxmlformats.org/officeDocument/2006/relationships" r:embed="rId7" cstate="print">
            <a:duotone>
              <a:schemeClr val="accent6">
                <a:shade val="45000"/>
                <a:satMod val="135000"/>
              </a:schemeClr>
              <a:prstClr val="white"/>
            </a:duotone>
            <a:extLst>
              <a:ext uri="{28A0092B-C50C-407E-A947-70E740481C1C}">
                <a14:useLocalDpi xmlns:a14="http://schemas.microsoft.com/office/drawing/2010/main" val="0"/>
              </a:ext>
            </a:extLst>
          </a:blip>
          <a:srcRect b="22568"/>
          <a:stretch/>
        </xdr:blipFill>
        <xdr:spPr bwMode="auto">
          <a:xfrm>
            <a:off x="3701793" y="4723488"/>
            <a:ext cx="275319" cy="238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Picture 1" descr="logo de la universidad del quindio"/>
          <xdr:cNvPicPr>
            <a:picLocks noChangeAspect="1" noChangeArrowheads="1"/>
          </xdr:cNvPicPr>
        </xdr:nvPicPr>
        <xdr:blipFill rotWithShape="1">
          <a:blip xmlns:r="http://schemas.openxmlformats.org/officeDocument/2006/relationships" r:embed="rId8" cstate="print">
            <a:duotone>
              <a:prstClr val="black"/>
              <a:schemeClr val="accent1">
                <a:tint val="45000"/>
                <a:satMod val="400000"/>
              </a:schemeClr>
            </a:duotone>
            <a:extLst>
              <a:ext uri="{28A0092B-C50C-407E-A947-70E740481C1C}">
                <a14:useLocalDpi xmlns:a14="http://schemas.microsoft.com/office/drawing/2010/main" val="0"/>
              </a:ext>
            </a:extLst>
          </a:blip>
          <a:srcRect b="22568"/>
          <a:stretch/>
        </xdr:blipFill>
        <xdr:spPr bwMode="auto">
          <a:xfrm>
            <a:off x="4704745" y="4949552"/>
            <a:ext cx="83279" cy="72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 descr="logo de la universidad del quindio"/>
          <xdr:cNvPicPr>
            <a:picLocks noChangeAspect="1" noChangeArrowheads="1"/>
          </xdr:cNvPicPr>
        </xdr:nvPicPr>
        <xdr:blipFill rotWithShape="1">
          <a:blip xmlns:r="http://schemas.openxmlformats.org/officeDocument/2006/relationships" r:embed="rId8" cstate="print">
            <a:duotone>
              <a:schemeClr val="accent4">
                <a:shade val="45000"/>
                <a:satMod val="135000"/>
              </a:schemeClr>
              <a:prstClr val="white"/>
            </a:duotone>
            <a:extLst>
              <a:ext uri="{28A0092B-C50C-407E-A947-70E740481C1C}">
                <a14:useLocalDpi xmlns:a14="http://schemas.microsoft.com/office/drawing/2010/main" val="0"/>
              </a:ext>
            </a:extLst>
          </a:blip>
          <a:srcRect b="22568"/>
          <a:stretch/>
        </xdr:blipFill>
        <xdr:spPr bwMode="auto">
          <a:xfrm>
            <a:off x="4560729" y="5013176"/>
            <a:ext cx="83279" cy="72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Picture 1" descr="logo de la universidad del quindio"/>
          <xdr:cNvPicPr>
            <a:picLocks noChangeAspect="1" noChangeArrowheads="1"/>
          </xdr:cNvPicPr>
        </xdr:nvPicPr>
        <xdr:blipFill rotWithShape="1">
          <a:blip xmlns:r="http://schemas.openxmlformats.org/officeDocument/2006/relationships" r:embed="rId8" cstate="print">
            <a:duotone>
              <a:schemeClr val="accent2">
                <a:shade val="45000"/>
                <a:satMod val="135000"/>
              </a:schemeClr>
              <a:prstClr val="white"/>
            </a:duotone>
            <a:extLst>
              <a:ext uri="{28A0092B-C50C-407E-A947-70E740481C1C}">
                <a14:useLocalDpi xmlns:a14="http://schemas.microsoft.com/office/drawing/2010/main" val="0"/>
              </a:ext>
            </a:extLst>
          </a:blip>
          <a:srcRect b="22568"/>
          <a:stretch/>
        </xdr:blipFill>
        <xdr:spPr bwMode="auto">
          <a:xfrm>
            <a:off x="4427984" y="4869160"/>
            <a:ext cx="83279" cy="72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Picture 1" descr="logo de la universidad del quindio"/>
          <xdr:cNvPicPr>
            <a:picLocks noChangeAspect="1" noChangeArrowheads="1"/>
          </xdr:cNvPicPr>
        </xdr:nvPicPr>
        <xdr:blipFill rotWithShape="1">
          <a:blip xmlns:r="http://schemas.openxmlformats.org/officeDocument/2006/relationships" r:embed="rId8" cstate="print">
            <a:duotone>
              <a:schemeClr val="accent4">
                <a:shade val="45000"/>
                <a:satMod val="135000"/>
              </a:schemeClr>
              <a:prstClr val="white"/>
            </a:duotone>
            <a:extLst>
              <a:ext uri="{28A0092B-C50C-407E-A947-70E740481C1C}">
                <a14:useLocalDpi xmlns:a14="http://schemas.microsoft.com/office/drawing/2010/main" val="0"/>
              </a:ext>
            </a:extLst>
          </a:blip>
          <a:srcRect b="22568"/>
          <a:stretch/>
        </xdr:blipFill>
        <xdr:spPr bwMode="auto">
          <a:xfrm>
            <a:off x="4920769" y="5013176"/>
            <a:ext cx="83279" cy="72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Picture 1" descr="logo de la universidad del quindio"/>
          <xdr:cNvPicPr>
            <a:picLocks noChangeAspect="1" noChangeArrowheads="1"/>
          </xdr:cNvPicPr>
        </xdr:nvPicPr>
        <xdr:blipFill rotWithShape="1">
          <a:blip xmlns:r="http://schemas.openxmlformats.org/officeDocument/2006/relationships" r:embed="rId9" cstate="print">
            <a:duotone>
              <a:prstClr val="black"/>
              <a:schemeClr val="accent5">
                <a:tint val="45000"/>
                <a:satMod val="400000"/>
              </a:schemeClr>
            </a:duotone>
            <a:extLst>
              <a:ext uri="{28A0092B-C50C-407E-A947-70E740481C1C}">
                <a14:useLocalDpi xmlns:a14="http://schemas.microsoft.com/office/drawing/2010/main" val="0"/>
              </a:ext>
            </a:extLst>
          </a:blip>
          <a:srcRect b="22568"/>
          <a:stretch/>
        </xdr:blipFill>
        <xdr:spPr bwMode="auto">
          <a:xfrm>
            <a:off x="3859849" y="4653135"/>
            <a:ext cx="153370" cy="132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 descr="logo de la universidad del quindio"/>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b="22568"/>
          <a:stretch>
            <a:fillRect/>
          </a:stretch>
        </xdr:blipFill>
        <xdr:spPr bwMode="auto">
          <a:xfrm>
            <a:off x="3304607" y="4458833"/>
            <a:ext cx="407590" cy="352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6</xdr:col>
      <xdr:colOff>1381124</xdr:colOff>
      <xdr:row>27</xdr:row>
      <xdr:rowOff>333375</xdr:rowOff>
    </xdr:from>
    <xdr:ext cx="10559964" cy="593304"/>
    <xdr:sp macro="" textlink="">
      <xdr:nvSpPr>
        <xdr:cNvPr id="28" name="27 Rectángulo"/>
        <xdr:cNvSpPr/>
      </xdr:nvSpPr>
      <xdr:spPr>
        <a:xfrm>
          <a:off x="7262812" y="333375"/>
          <a:ext cx="10559964" cy="593304"/>
        </a:xfrm>
        <a:prstGeom prst="rect">
          <a:avLst/>
        </a:prstGeom>
        <a:noFill/>
      </xdr:spPr>
      <xdr:txBody>
        <a:bodyPr wrap="square" lIns="91440" tIns="45720" rIns="91440" bIns="45720">
          <a:spAutoFit/>
        </a:bodyPr>
        <a:lstStyle/>
        <a:p>
          <a:pPr algn="ctr"/>
          <a:r>
            <a:rPr lang="es-ES" sz="32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Mapa</a:t>
          </a:r>
          <a:r>
            <a:rPr lang="es-ES" sz="32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De Riesgos De Corrupción por Macroprocesos  </a:t>
          </a:r>
          <a:endParaRPr lang="es-ES" sz="32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359835</xdr:colOff>
      <xdr:row>0</xdr:row>
      <xdr:rowOff>97212</xdr:rowOff>
    </xdr:from>
    <xdr:ext cx="8060266" cy="1069071"/>
    <xdr:pic>
      <xdr:nvPicPr>
        <xdr:cNvPr id="2" name="2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285" y="97212"/>
          <a:ext cx="8060266" cy="1069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196849</xdr:colOff>
      <xdr:row>0</xdr:row>
      <xdr:rowOff>114300</xdr:rowOff>
    </xdr:from>
    <xdr:to>
      <xdr:col>2</xdr:col>
      <xdr:colOff>200024</xdr:colOff>
      <xdr:row>6</xdr:row>
      <xdr:rowOff>21477</xdr:rowOff>
    </xdr:to>
    <xdr:pic>
      <xdr:nvPicPr>
        <xdr:cNvPr id="3" name="Picture 1" descr="logo de la universidad del quindi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5999" y="114300"/>
          <a:ext cx="822325" cy="1050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1555751</xdr:colOff>
      <xdr:row>0</xdr:row>
      <xdr:rowOff>0</xdr:rowOff>
    </xdr:from>
    <xdr:ext cx="2635250" cy="903817"/>
    <xdr:pic>
      <xdr:nvPicPr>
        <xdr:cNvPr id="4" name="93 CuadroTexto"/>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80126" y="0"/>
          <a:ext cx="2635250" cy="903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134409</xdr:colOff>
      <xdr:row>5</xdr:row>
      <xdr:rowOff>73025</xdr:rowOff>
    </xdr:from>
    <xdr:to>
      <xdr:col>6</xdr:col>
      <xdr:colOff>409576</xdr:colOff>
      <xdr:row>7</xdr:row>
      <xdr:rowOff>83609</xdr:rowOff>
    </xdr:to>
    <xdr:sp macro="" textlink="">
      <xdr:nvSpPr>
        <xdr:cNvPr id="5" name="4 CuadroTexto"/>
        <xdr:cNvSpPr txBox="1"/>
      </xdr:nvSpPr>
      <xdr:spPr>
        <a:xfrm>
          <a:off x="2601384" y="1025525"/>
          <a:ext cx="4018492" cy="391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06600"/>
              </a:solidFill>
            </a:rPr>
            <a:t>GRAFICA DE COMPORTAMIENTO DE LOS RIESGOS </a:t>
          </a:r>
        </a:p>
      </xdr:txBody>
    </xdr:sp>
    <xdr:clientData/>
  </xdr:twoCellAnchor>
  <xdr:twoCellAnchor>
    <xdr:from>
      <xdr:col>0</xdr:col>
      <xdr:colOff>57150</xdr:colOff>
      <xdr:row>9</xdr:row>
      <xdr:rowOff>85730</xdr:rowOff>
    </xdr:from>
    <xdr:to>
      <xdr:col>8</xdr:col>
      <xdr:colOff>762000</xdr:colOff>
      <xdr:row>25</xdr:row>
      <xdr:rowOff>409575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BQ70"/>
  <sheetViews>
    <sheetView tabSelected="1" topLeftCell="BE65" zoomScale="78" zoomScaleNormal="78" zoomScalePageLayoutView="80" workbookViewId="0">
      <selection activeCell="BM68" sqref="BM68"/>
    </sheetView>
  </sheetViews>
  <sheetFormatPr baseColWidth="10" defaultRowHeight="38.25" customHeight="1" x14ac:dyDescent="0.25"/>
  <cols>
    <col min="1" max="1" width="3.85546875" style="3" customWidth="1"/>
    <col min="2" max="2" width="6.140625" customWidth="1"/>
    <col min="3" max="3" width="19.28515625" customWidth="1"/>
    <col min="4" max="4" width="19.28515625" style="3" customWidth="1"/>
    <col min="5" max="5" width="20.42578125" customWidth="1"/>
    <col min="6" max="6" width="19.28515625" style="2" customWidth="1"/>
    <col min="7" max="7" width="24.28515625" customWidth="1"/>
    <col min="8" max="8" width="49.5703125" customWidth="1"/>
    <col min="9" max="9" width="18.7109375" customWidth="1"/>
    <col min="10" max="10" width="16.85546875" customWidth="1"/>
    <col min="11" max="11" width="17.85546875" customWidth="1"/>
    <col min="12" max="12" width="46.85546875" customWidth="1"/>
    <col min="13" max="13" width="21.7109375" customWidth="1"/>
    <col min="14" max="14" width="21.7109375" style="3" customWidth="1"/>
    <col min="15" max="15" width="10" customWidth="1"/>
    <col min="16" max="16" width="16.28515625" customWidth="1"/>
    <col min="17" max="17" width="50.42578125" style="2" customWidth="1"/>
    <col min="18" max="18" width="18.7109375" customWidth="1"/>
    <col min="19" max="19" width="10" customWidth="1"/>
    <col min="20" max="20" width="27.42578125" customWidth="1"/>
    <col min="21" max="21" width="43.28515625" customWidth="1"/>
    <col min="22" max="22" width="13.7109375" customWidth="1"/>
    <col min="23" max="23" width="19.28515625" customWidth="1"/>
    <col min="24" max="24" width="24.28515625" style="3" customWidth="1"/>
    <col min="25" max="25" width="19.28515625" style="3" customWidth="1"/>
    <col min="26" max="26" width="38.42578125" customWidth="1"/>
    <col min="27" max="27" width="7" style="3" hidden="1" customWidth="1"/>
    <col min="28" max="28" width="11.28515625" style="3" hidden="1" customWidth="1"/>
    <col min="29" max="29" width="35.7109375" customWidth="1"/>
    <col min="30" max="30" width="15.42578125" customWidth="1"/>
    <col min="31" max="31" width="10.42578125" style="3" customWidth="1"/>
    <col min="32" max="32" width="17.42578125" style="3" customWidth="1"/>
    <col min="33" max="33" width="10.42578125" style="3" customWidth="1"/>
    <col min="34" max="34" width="16" style="3" customWidth="1"/>
    <col min="35" max="35" width="10.42578125" style="3" customWidth="1"/>
    <col min="36" max="36" width="17.42578125" style="3" customWidth="1"/>
    <col min="37" max="37" width="10.42578125" style="3" customWidth="1"/>
    <col min="38" max="38" width="16" style="3" customWidth="1"/>
    <col min="39" max="39" width="12.140625" customWidth="1"/>
    <col min="40" max="40" width="25.42578125" style="3" customWidth="1"/>
    <col min="41" max="41" width="24.28515625" customWidth="1"/>
    <col min="42" max="42" width="24.28515625" style="3" customWidth="1"/>
    <col min="43" max="43" width="20" customWidth="1"/>
    <col min="44" max="44" width="23.42578125" customWidth="1"/>
    <col min="45" max="45" width="16.28515625" customWidth="1"/>
    <col min="46" max="46" width="17.140625" hidden="1" customWidth="1"/>
    <col min="47" max="47" width="20.42578125" hidden="1" customWidth="1"/>
    <col min="48" max="48" width="22.42578125" hidden="1" customWidth="1"/>
    <col min="49" max="49" width="13.7109375" customWidth="1"/>
    <col min="50" max="50" width="18" customWidth="1"/>
    <col min="53" max="53" width="9.28515625" hidden="1" customWidth="1"/>
    <col min="54" max="54" width="10.28515625" hidden="1" customWidth="1"/>
    <col min="55" max="55" width="38" customWidth="1"/>
    <col min="56" max="56" width="38" style="3" customWidth="1"/>
    <col min="58" max="58" width="19.5703125" customWidth="1"/>
    <col min="59" max="60" width="11.42578125" style="3"/>
    <col min="63" max="63" width="18.42578125" customWidth="1"/>
    <col min="64" max="64" width="24.28515625" customWidth="1"/>
    <col min="65" max="65" width="40.28515625" style="169" customWidth="1"/>
    <col min="66" max="66" width="37.85546875" customWidth="1"/>
    <col min="67" max="67" width="17" customWidth="1"/>
    <col min="68" max="68" width="32.28515625" customWidth="1"/>
  </cols>
  <sheetData>
    <row r="1" spans="1:65" s="2" customFormat="1" ht="38.25" hidden="1" customHeight="1" x14ac:dyDescent="0.25">
      <c r="A1" s="3"/>
      <c r="D1" s="3"/>
      <c r="G1" s="26" t="s">
        <v>104</v>
      </c>
      <c r="J1" s="2" t="s">
        <v>113</v>
      </c>
      <c r="N1" s="3"/>
      <c r="O1" s="2">
        <v>1</v>
      </c>
      <c r="P1" s="2" t="s">
        <v>26</v>
      </c>
      <c r="Q1" s="2" t="s">
        <v>31</v>
      </c>
      <c r="R1" s="2" t="s">
        <v>38</v>
      </c>
      <c r="U1" s="2">
        <v>1</v>
      </c>
      <c r="V1" s="2" t="s">
        <v>41</v>
      </c>
      <c r="W1" s="2" t="s">
        <v>46</v>
      </c>
      <c r="X1" s="3"/>
      <c r="Y1" s="3"/>
      <c r="AA1" s="3"/>
      <c r="AB1" s="3"/>
      <c r="AE1" s="3"/>
      <c r="AF1" s="3"/>
      <c r="AG1" s="3"/>
      <c r="AH1" s="3"/>
      <c r="AI1" s="3"/>
      <c r="AJ1" s="3"/>
      <c r="AK1" s="3"/>
      <c r="AL1" s="3"/>
      <c r="AN1" s="2" t="s">
        <v>53</v>
      </c>
      <c r="AP1" s="3"/>
      <c r="AS1" s="3" t="s">
        <v>41</v>
      </c>
      <c r="AT1" s="3" t="s">
        <v>42</v>
      </c>
      <c r="AU1" s="3" t="s">
        <v>43</v>
      </c>
      <c r="AV1" s="3" t="s">
        <v>44</v>
      </c>
      <c r="AW1" s="3" t="s">
        <v>45</v>
      </c>
      <c r="BD1" s="3"/>
      <c r="BG1" s="3"/>
      <c r="BH1" s="3"/>
      <c r="BM1" s="169"/>
    </row>
    <row r="2" spans="1:65" s="2" customFormat="1" ht="38.25" hidden="1" customHeight="1" x14ac:dyDescent="0.25">
      <c r="A2" s="3"/>
      <c r="C2" s="60" t="s">
        <v>127</v>
      </c>
      <c r="D2" s="60"/>
      <c r="E2" s="60" t="s">
        <v>115</v>
      </c>
      <c r="G2" s="26" t="s">
        <v>105</v>
      </c>
      <c r="J2" s="2" t="s">
        <v>109</v>
      </c>
      <c r="N2" s="3"/>
      <c r="O2" s="2">
        <v>2</v>
      </c>
      <c r="P2" s="2" t="s">
        <v>27</v>
      </c>
      <c r="Q2" s="2" t="s">
        <v>32</v>
      </c>
      <c r="R2" s="2" t="s">
        <v>39</v>
      </c>
      <c r="U2" s="2">
        <v>2</v>
      </c>
      <c r="V2" s="2" t="s">
        <v>42</v>
      </c>
      <c r="W2" s="2" t="s">
        <v>47</v>
      </c>
      <c r="X2" s="3"/>
      <c r="Y2" s="3"/>
      <c r="AA2" s="3"/>
      <c r="AB2" s="3"/>
      <c r="AE2" s="3"/>
      <c r="AF2" s="3"/>
      <c r="AG2" s="3"/>
      <c r="AH2" s="3"/>
      <c r="AI2" s="3"/>
      <c r="AJ2" s="3"/>
      <c r="AK2" s="3"/>
      <c r="AL2" s="3"/>
      <c r="AN2" s="2" t="s">
        <v>54</v>
      </c>
      <c r="AP2" s="3"/>
      <c r="AR2" s="3" t="s">
        <v>26</v>
      </c>
      <c r="AS2" s="21" t="s">
        <v>86</v>
      </c>
      <c r="AT2" s="21" t="s">
        <v>86</v>
      </c>
      <c r="AU2" s="22" t="s">
        <v>87</v>
      </c>
      <c r="AV2" s="23" t="s">
        <v>88</v>
      </c>
      <c r="AW2" s="23" t="s">
        <v>88</v>
      </c>
      <c r="AX2" s="19"/>
      <c r="BD2" s="3"/>
      <c r="BG2" s="3"/>
      <c r="BH2" s="3"/>
      <c r="BM2" s="169"/>
    </row>
    <row r="3" spans="1:65" s="2" customFormat="1" ht="38.25" hidden="1" customHeight="1" x14ac:dyDescent="0.25">
      <c r="A3" s="3"/>
      <c r="C3" s="60" t="s">
        <v>128</v>
      </c>
      <c r="D3" s="60"/>
      <c r="E3" s="60" t="s">
        <v>116</v>
      </c>
      <c r="G3" s="26" t="s">
        <v>106</v>
      </c>
      <c r="J3" s="2" t="s">
        <v>110</v>
      </c>
      <c r="N3" s="3"/>
      <c r="O3" s="2">
        <v>3</v>
      </c>
      <c r="P3" s="2" t="s">
        <v>28</v>
      </c>
      <c r="Q3" s="2" t="s">
        <v>33</v>
      </c>
      <c r="R3" s="2" t="s">
        <v>40</v>
      </c>
      <c r="U3" s="2">
        <v>3</v>
      </c>
      <c r="V3" s="2" t="s">
        <v>43</v>
      </c>
      <c r="W3" s="2" t="s">
        <v>48</v>
      </c>
      <c r="X3" s="3"/>
      <c r="Y3" s="3"/>
      <c r="AA3" s="3"/>
      <c r="AB3" s="3"/>
      <c r="AE3" s="3"/>
      <c r="AF3" s="3"/>
      <c r="AG3" s="3"/>
      <c r="AH3" s="3"/>
      <c r="AI3" s="3"/>
      <c r="AJ3" s="3"/>
      <c r="AK3" s="3"/>
      <c r="AL3" s="3"/>
      <c r="AN3" s="2" t="s">
        <v>55</v>
      </c>
      <c r="AP3" s="3"/>
      <c r="AR3" s="3" t="s">
        <v>27</v>
      </c>
      <c r="AS3" s="21" t="s">
        <v>86</v>
      </c>
      <c r="AT3" s="21" t="s">
        <v>86</v>
      </c>
      <c r="AU3" s="22" t="s">
        <v>87</v>
      </c>
      <c r="AV3" s="23" t="s">
        <v>88</v>
      </c>
      <c r="AW3" s="24" t="s">
        <v>89</v>
      </c>
      <c r="AX3" s="19"/>
      <c r="BD3" s="3"/>
      <c r="BG3" s="3"/>
      <c r="BH3" s="3"/>
      <c r="BM3" s="169"/>
    </row>
    <row r="4" spans="1:65" s="2" customFormat="1" ht="38.25" hidden="1" customHeight="1" x14ac:dyDescent="0.25">
      <c r="A4" s="3"/>
      <c r="C4" s="60" t="s">
        <v>129</v>
      </c>
      <c r="D4" s="60"/>
      <c r="E4" s="60" t="s">
        <v>117</v>
      </c>
      <c r="G4" s="26" t="s">
        <v>107</v>
      </c>
      <c r="J4" s="2" t="s">
        <v>111</v>
      </c>
      <c r="N4" s="3"/>
      <c r="O4" s="2">
        <v>4</v>
      </c>
      <c r="P4" s="2" t="s">
        <v>29</v>
      </c>
      <c r="Q4" s="2" t="s">
        <v>34</v>
      </c>
      <c r="R4" s="2" t="s">
        <v>36</v>
      </c>
      <c r="U4" s="2">
        <v>4</v>
      </c>
      <c r="V4" s="2" t="s">
        <v>44</v>
      </c>
      <c r="W4" s="2" t="s">
        <v>49</v>
      </c>
      <c r="X4" s="3"/>
      <c r="Y4" s="3"/>
      <c r="AA4" s="3"/>
      <c r="AB4" s="3"/>
      <c r="AE4" s="3"/>
      <c r="AF4" s="3"/>
      <c r="AG4" s="3"/>
      <c r="AH4" s="3"/>
      <c r="AI4" s="3"/>
      <c r="AJ4" s="3"/>
      <c r="AK4" s="3"/>
      <c r="AL4" s="3"/>
      <c r="AN4" s="2" t="s">
        <v>56</v>
      </c>
      <c r="AP4" s="3"/>
      <c r="AR4" s="3" t="s">
        <v>28</v>
      </c>
      <c r="AS4" s="21" t="s">
        <v>86</v>
      </c>
      <c r="AT4" s="22" t="s">
        <v>87</v>
      </c>
      <c r="AU4" s="23" t="s">
        <v>88</v>
      </c>
      <c r="AV4" s="24" t="s">
        <v>89</v>
      </c>
      <c r="AW4" s="24" t="s">
        <v>89</v>
      </c>
      <c r="AX4" s="19"/>
      <c r="BD4" s="3"/>
      <c r="BG4" s="3"/>
      <c r="BH4" s="3"/>
      <c r="BM4" s="169"/>
    </row>
    <row r="5" spans="1:65" s="2" customFormat="1" ht="38.25" hidden="1" customHeight="1" x14ac:dyDescent="0.25">
      <c r="A5" s="3"/>
      <c r="C5" s="61" t="s">
        <v>130</v>
      </c>
      <c r="D5" s="61"/>
      <c r="E5" s="60" t="s">
        <v>118</v>
      </c>
      <c r="G5" s="26" t="s">
        <v>108</v>
      </c>
      <c r="J5" s="2" t="s">
        <v>112</v>
      </c>
      <c r="N5" s="3"/>
      <c r="O5" s="2">
        <v>5</v>
      </c>
      <c r="P5" s="2" t="s">
        <v>30</v>
      </c>
      <c r="Q5" s="2" t="s">
        <v>35</v>
      </c>
      <c r="R5" s="2" t="s">
        <v>37</v>
      </c>
      <c r="U5" s="2">
        <v>5</v>
      </c>
      <c r="V5" s="2" t="s">
        <v>45</v>
      </c>
      <c r="W5" s="2" t="s">
        <v>50</v>
      </c>
      <c r="X5" s="3"/>
      <c r="Y5" s="3"/>
      <c r="AA5" s="3"/>
      <c r="AB5" s="3"/>
      <c r="AE5" s="3"/>
      <c r="AF5" s="3"/>
      <c r="AG5" s="3"/>
      <c r="AH5" s="3"/>
      <c r="AI5" s="3"/>
      <c r="AJ5" s="3"/>
      <c r="AK5" s="3"/>
      <c r="AL5" s="3"/>
      <c r="AP5" s="3"/>
      <c r="AR5" s="3" t="s">
        <v>29</v>
      </c>
      <c r="AS5" s="22" t="s">
        <v>87</v>
      </c>
      <c r="AT5" s="23" t="s">
        <v>88</v>
      </c>
      <c r="AU5" s="23" t="s">
        <v>88</v>
      </c>
      <c r="AV5" s="24" t="s">
        <v>89</v>
      </c>
      <c r="AW5" s="24" t="s">
        <v>89</v>
      </c>
      <c r="AX5" s="19"/>
      <c r="BD5" s="3"/>
      <c r="BG5" s="3"/>
      <c r="BH5" s="3"/>
      <c r="BM5" s="169"/>
    </row>
    <row r="6" spans="1:65" s="3" customFormat="1" ht="38.25" hidden="1" customHeight="1" x14ac:dyDescent="0.25">
      <c r="C6" s="61" t="s">
        <v>131</v>
      </c>
      <c r="D6" s="61"/>
      <c r="E6" s="60" t="s">
        <v>119</v>
      </c>
      <c r="J6" s="3" t="s">
        <v>114</v>
      </c>
      <c r="AR6" s="3" t="s">
        <v>30</v>
      </c>
      <c r="AS6" s="23" t="s">
        <v>88</v>
      </c>
      <c r="AT6" s="23" t="s">
        <v>88</v>
      </c>
      <c r="AU6" s="24" t="s">
        <v>89</v>
      </c>
      <c r="AV6" s="24" t="s">
        <v>89</v>
      </c>
      <c r="AW6" s="24" t="s">
        <v>89</v>
      </c>
      <c r="AX6" s="19"/>
      <c r="BM6" s="169"/>
    </row>
    <row r="7" spans="1:65" s="3" customFormat="1" ht="38.25" hidden="1" customHeight="1" x14ac:dyDescent="0.25">
      <c r="C7" s="61" t="s">
        <v>132</v>
      </c>
      <c r="D7" s="61"/>
      <c r="E7" s="60" t="s">
        <v>120</v>
      </c>
      <c r="V7" s="246" t="s">
        <v>53</v>
      </c>
      <c r="W7" s="3">
        <v>1</v>
      </c>
      <c r="Y7" s="3" t="s">
        <v>172</v>
      </c>
      <c r="AS7" s="23"/>
      <c r="AT7" s="23"/>
      <c r="AU7" s="24"/>
      <c r="AV7" s="24"/>
      <c r="AW7" s="24"/>
      <c r="AX7" s="19"/>
      <c r="BM7" s="169"/>
    </row>
    <row r="8" spans="1:65" s="3" customFormat="1" ht="38.25" hidden="1" customHeight="1" x14ac:dyDescent="0.25">
      <c r="C8" s="60" t="s">
        <v>133</v>
      </c>
      <c r="D8" s="60"/>
      <c r="E8" s="60" t="s">
        <v>121</v>
      </c>
      <c r="V8" s="246"/>
      <c r="W8" s="3">
        <v>2</v>
      </c>
      <c r="Y8" s="3" t="s">
        <v>173</v>
      </c>
      <c r="AS8" s="23"/>
      <c r="AT8" s="23"/>
      <c r="AU8" s="24"/>
      <c r="AV8" s="24"/>
      <c r="AW8" s="24"/>
      <c r="AX8" s="19"/>
      <c r="BM8" s="169"/>
    </row>
    <row r="9" spans="1:65" s="3" customFormat="1" ht="38.25" hidden="1" customHeight="1" x14ac:dyDescent="0.25">
      <c r="C9" s="60" t="s">
        <v>134</v>
      </c>
      <c r="D9" s="60"/>
      <c r="E9" s="60" t="s">
        <v>122</v>
      </c>
      <c r="V9" s="246"/>
      <c r="W9" s="3">
        <v>3</v>
      </c>
      <c r="Y9" s="3" t="s">
        <v>174</v>
      </c>
      <c r="AC9" s="3" t="s">
        <v>92</v>
      </c>
      <c r="AD9" s="3">
        <v>15</v>
      </c>
      <c r="AN9" s="3" t="s">
        <v>97</v>
      </c>
      <c r="AO9" s="3">
        <v>0</v>
      </c>
      <c r="AQ9" s="3">
        <v>0</v>
      </c>
      <c r="AS9" s="23"/>
      <c r="AT9" s="23"/>
      <c r="AU9" s="24"/>
      <c r="AV9" s="24"/>
      <c r="AW9" s="24"/>
      <c r="AX9" s="19"/>
      <c r="BM9" s="169"/>
    </row>
    <row r="10" spans="1:65" s="3" customFormat="1" ht="38.25" hidden="1" customHeight="1" x14ac:dyDescent="0.25">
      <c r="C10" s="60" t="s">
        <v>135</v>
      </c>
      <c r="D10" s="60"/>
      <c r="E10" s="60" t="s">
        <v>123</v>
      </c>
      <c r="V10" s="246"/>
      <c r="W10" s="3">
        <v>4</v>
      </c>
      <c r="Y10" s="3" t="s">
        <v>175</v>
      </c>
      <c r="AC10" s="3" t="s">
        <v>93</v>
      </c>
      <c r="AD10" s="3">
        <v>15</v>
      </c>
      <c r="AN10" s="3" t="s">
        <v>98</v>
      </c>
      <c r="AO10" s="3">
        <v>1</v>
      </c>
      <c r="AQ10" s="3">
        <v>1</v>
      </c>
      <c r="AS10" s="23"/>
      <c r="AT10" s="23"/>
      <c r="AU10" s="24"/>
      <c r="AV10" s="24"/>
      <c r="AW10" s="24"/>
      <c r="AX10" s="19"/>
      <c r="BM10" s="169"/>
    </row>
    <row r="11" spans="1:65" s="3" customFormat="1" ht="38.25" hidden="1" customHeight="1" x14ac:dyDescent="0.25">
      <c r="C11" s="60" t="s">
        <v>136</v>
      </c>
      <c r="D11" s="60"/>
      <c r="E11" s="60" t="s">
        <v>124</v>
      </c>
      <c r="V11" s="246"/>
      <c r="W11" s="3">
        <v>5</v>
      </c>
      <c r="Y11" s="3" t="s">
        <v>176</v>
      </c>
      <c r="AC11" s="3" t="s">
        <v>94</v>
      </c>
      <c r="AD11" s="3">
        <v>30</v>
      </c>
      <c r="AN11" s="3" t="s">
        <v>99</v>
      </c>
      <c r="AO11" s="3">
        <v>2</v>
      </c>
      <c r="AQ11" s="3">
        <v>2</v>
      </c>
      <c r="AS11" s="23"/>
      <c r="AT11" s="23"/>
      <c r="AU11" s="24"/>
      <c r="AV11" s="24"/>
      <c r="AW11" s="24"/>
      <c r="AX11" s="19"/>
      <c r="BM11" s="169"/>
    </row>
    <row r="12" spans="1:65" s="3" customFormat="1" ht="38.25" hidden="1" customHeight="1" x14ac:dyDescent="0.25">
      <c r="C12" s="60" t="s">
        <v>137</v>
      </c>
      <c r="D12" s="60"/>
      <c r="E12" s="60" t="s">
        <v>125</v>
      </c>
      <c r="V12" s="246" t="s">
        <v>54</v>
      </c>
      <c r="W12" s="3">
        <v>1</v>
      </c>
      <c r="Y12" s="3" t="s">
        <v>177</v>
      </c>
      <c r="AC12" s="3" t="s">
        <v>95</v>
      </c>
      <c r="AD12" s="3">
        <v>15</v>
      </c>
      <c r="AS12" s="23"/>
      <c r="AT12" s="23"/>
      <c r="AU12" s="24"/>
      <c r="AV12" s="24"/>
      <c r="AW12" s="24"/>
      <c r="AX12" s="19"/>
      <c r="BM12" s="169"/>
    </row>
    <row r="13" spans="1:65" s="3" customFormat="1" ht="38.25" hidden="1" customHeight="1" thickBot="1" x14ac:dyDescent="0.3">
      <c r="C13" s="60" t="s">
        <v>138</v>
      </c>
      <c r="D13" s="60"/>
      <c r="E13" s="60" t="s">
        <v>126</v>
      </c>
      <c r="V13" s="246"/>
      <c r="W13" s="3">
        <v>2</v>
      </c>
      <c r="Y13" s="3" t="s">
        <v>178</v>
      </c>
      <c r="AC13" s="3" t="s">
        <v>96</v>
      </c>
      <c r="AD13" s="3">
        <v>25</v>
      </c>
      <c r="AS13" s="19"/>
      <c r="AT13" s="19"/>
      <c r="AU13" s="19"/>
      <c r="AV13" s="19"/>
      <c r="AW13" s="19"/>
      <c r="AX13" s="19"/>
      <c r="BM13" s="169"/>
    </row>
    <row r="14" spans="1:65" s="3" customFormat="1" ht="38.25" hidden="1" customHeight="1" thickBot="1" x14ac:dyDescent="0.3">
      <c r="C14" s="60" t="s">
        <v>139</v>
      </c>
      <c r="D14" s="60"/>
      <c r="E14" s="28"/>
      <c r="T14" s="3" t="s">
        <v>206</v>
      </c>
      <c r="V14" s="246"/>
      <c r="W14" s="3">
        <v>3</v>
      </c>
      <c r="Y14" s="3" t="s">
        <v>179</v>
      </c>
      <c r="AS14" s="19"/>
      <c r="AT14" s="19"/>
      <c r="AU14" s="19"/>
      <c r="AV14" s="19"/>
      <c r="AW14" s="19"/>
      <c r="AX14" s="19"/>
      <c r="BM14" s="169"/>
    </row>
    <row r="15" spans="1:65" s="3" customFormat="1" ht="38.25" hidden="1" customHeight="1" x14ac:dyDescent="0.25">
      <c r="C15" s="60" t="s">
        <v>140</v>
      </c>
      <c r="D15" s="60"/>
      <c r="N15" s="101" t="s">
        <v>209</v>
      </c>
      <c r="T15" s="3" t="s">
        <v>207</v>
      </c>
      <c r="V15" s="246"/>
      <c r="W15" s="3">
        <v>4</v>
      </c>
      <c r="Y15" s="3" t="s">
        <v>180</v>
      </c>
      <c r="AD15" s="3">
        <v>0</v>
      </c>
      <c r="AE15" s="3">
        <v>0</v>
      </c>
      <c r="AF15" s="3">
        <v>0</v>
      </c>
      <c r="AG15" s="3">
        <v>0</v>
      </c>
      <c r="AH15" s="3">
        <v>0</v>
      </c>
      <c r="BM15" s="169"/>
    </row>
    <row r="16" spans="1:65" s="3" customFormat="1" ht="38.25" hidden="1" customHeight="1" x14ac:dyDescent="0.25">
      <c r="C16" s="60" t="s">
        <v>141</v>
      </c>
      <c r="D16" s="60"/>
      <c r="N16" s="101" t="s">
        <v>210</v>
      </c>
      <c r="V16" s="246"/>
      <c r="W16" s="3">
        <v>5</v>
      </c>
      <c r="Y16" s="3" t="s">
        <v>181</v>
      </c>
      <c r="AD16" s="3">
        <v>15</v>
      </c>
      <c r="AE16" s="3">
        <v>15</v>
      </c>
      <c r="AF16" s="3">
        <v>30</v>
      </c>
      <c r="AG16" s="3">
        <v>15</v>
      </c>
      <c r="AH16" s="3">
        <v>25</v>
      </c>
      <c r="BM16" s="169"/>
    </row>
    <row r="17" spans="3:65" s="3" customFormat="1" ht="38.25" hidden="1" customHeight="1" x14ac:dyDescent="0.25">
      <c r="C17" s="60" t="s">
        <v>142</v>
      </c>
      <c r="D17" s="60"/>
      <c r="V17" s="246" t="s">
        <v>170</v>
      </c>
      <c r="W17" s="3">
        <v>1</v>
      </c>
      <c r="Y17" s="3" t="s">
        <v>182</v>
      </c>
      <c r="BM17" s="169"/>
    </row>
    <row r="18" spans="3:65" s="3" customFormat="1" ht="38.25" hidden="1" customHeight="1" x14ac:dyDescent="0.25">
      <c r="C18" s="60" t="s">
        <v>143</v>
      </c>
      <c r="D18" s="60"/>
      <c r="V18" s="246"/>
      <c r="W18" s="3">
        <v>2</v>
      </c>
      <c r="Y18" s="3" t="s">
        <v>183</v>
      </c>
      <c r="BM18" s="169"/>
    </row>
    <row r="19" spans="3:65" s="3" customFormat="1" ht="38.25" hidden="1" customHeight="1" x14ac:dyDescent="0.25">
      <c r="C19" s="60"/>
      <c r="D19" s="60"/>
      <c r="V19" s="246"/>
      <c r="W19" s="3">
        <v>3</v>
      </c>
      <c r="Y19" s="3" t="s">
        <v>184</v>
      </c>
      <c r="BM19" s="169"/>
    </row>
    <row r="20" spans="3:65" s="3" customFormat="1" ht="38.25" hidden="1" customHeight="1" x14ac:dyDescent="0.25">
      <c r="C20" s="60"/>
      <c r="D20" s="60"/>
      <c r="V20" s="246"/>
      <c r="W20" s="3">
        <v>4</v>
      </c>
      <c r="Y20" s="3" t="s">
        <v>185</v>
      </c>
      <c r="BM20" s="169"/>
    </row>
    <row r="21" spans="3:65" s="3" customFormat="1" ht="38.25" hidden="1" customHeight="1" x14ac:dyDescent="0.25">
      <c r="C21" s="60"/>
      <c r="D21" s="60"/>
      <c r="V21" s="246"/>
      <c r="W21" s="3">
        <v>5</v>
      </c>
      <c r="Y21" s="3" t="s">
        <v>186</v>
      </c>
      <c r="BM21" s="169"/>
    </row>
    <row r="22" spans="3:65" s="3" customFormat="1" ht="38.25" hidden="1" customHeight="1" x14ac:dyDescent="0.25">
      <c r="C22" s="60"/>
      <c r="D22" s="60"/>
      <c r="V22" s="246" t="s">
        <v>171</v>
      </c>
      <c r="W22" s="3">
        <v>1</v>
      </c>
      <c r="Y22" s="3" t="s">
        <v>187</v>
      </c>
      <c r="BM22" s="169"/>
    </row>
    <row r="23" spans="3:65" s="3" customFormat="1" ht="38.25" hidden="1" customHeight="1" x14ac:dyDescent="0.25">
      <c r="C23" s="60"/>
      <c r="D23" s="60"/>
      <c r="V23" s="246"/>
      <c r="W23" s="3">
        <v>2</v>
      </c>
      <c r="Y23" s="3" t="s">
        <v>190</v>
      </c>
      <c r="BM23" s="169"/>
    </row>
    <row r="24" spans="3:65" s="3" customFormat="1" ht="38.25" hidden="1" customHeight="1" x14ac:dyDescent="0.25">
      <c r="C24" s="60"/>
      <c r="D24" s="60"/>
      <c r="V24" s="246"/>
      <c r="W24" s="3">
        <v>3</v>
      </c>
      <c r="Y24" s="3" t="s">
        <v>188</v>
      </c>
      <c r="BM24" s="169"/>
    </row>
    <row r="25" spans="3:65" s="3" customFormat="1" ht="38.25" hidden="1" customHeight="1" x14ac:dyDescent="0.25">
      <c r="V25" s="246"/>
      <c r="W25" s="3">
        <v>4</v>
      </c>
      <c r="Y25" s="3" t="s">
        <v>189</v>
      </c>
      <c r="Z25" s="1"/>
      <c r="AA25" s="1"/>
      <c r="AB25" s="1"/>
      <c r="AC25" s="1"/>
      <c r="BM25" s="169"/>
    </row>
    <row r="26" spans="3:65" s="3" customFormat="1" ht="38.25" hidden="1" customHeight="1" x14ac:dyDescent="0.25">
      <c r="V26" s="246"/>
      <c r="W26" s="3">
        <v>5</v>
      </c>
      <c r="Y26" s="1" t="s">
        <v>191</v>
      </c>
      <c r="Z26" s="1"/>
      <c r="AA26" s="1"/>
      <c r="AB26" s="1"/>
      <c r="AC26" s="1"/>
      <c r="BM26" s="169"/>
    </row>
    <row r="27" spans="3:65" ht="39" hidden="1" customHeight="1" thickBot="1" x14ac:dyDescent="0.3">
      <c r="V27" s="1"/>
      <c r="W27" s="1"/>
      <c r="X27" s="1"/>
      <c r="Y27" s="1"/>
      <c r="Z27" s="1"/>
      <c r="AA27" s="1"/>
      <c r="AB27" s="1"/>
      <c r="AC27" s="1"/>
    </row>
    <row r="28" spans="3:65" s="26" customFormat="1" ht="38.25" customHeight="1" x14ac:dyDescent="0.25">
      <c r="C28" s="271"/>
      <c r="D28" s="150"/>
      <c r="E28" s="151"/>
      <c r="F28" s="121"/>
      <c r="G28" s="121"/>
      <c r="H28" s="121"/>
      <c r="I28" s="121"/>
      <c r="J28" s="121"/>
      <c r="K28" s="121"/>
      <c r="L28" s="121"/>
      <c r="M28" s="121"/>
      <c r="N28" s="121"/>
      <c r="O28" s="121"/>
      <c r="P28" s="121"/>
      <c r="Q28" s="121"/>
      <c r="R28" s="121"/>
      <c r="S28" s="121"/>
      <c r="T28" s="121"/>
      <c r="U28" s="152"/>
      <c r="V28" s="116"/>
      <c r="W28" s="116"/>
      <c r="X28" s="116"/>
      <c r="Y28" s="116"/>
      <c r="Z28" s="116"/>
      <c r="AA28" s="116"/>
      <c r="AB28" s="116"/>
      <c r="AC28" s="116"/>
      <c r="BM28" s="170"/>
    </row>
    <row r="29" spans="3:65" s="26" customFormat="1" ht="3.75" customHeight="1" x14ac:dyDescent="0.25">
      <c r="C29" s="272"/>
      <c r="D29" s="153"/>
      <c r="E29" s="154"/>
      <c r="F29" s="116"/>
      <c r="G29" s="116"/>
      <c r="H29" s="116"/>
      <c r="I29" s="116"/>
      <c r="J29" s="116"/>
      <c r="K29" s="116"/>
      <c r="L29" s="116"/>
      <c r="M29" s="116"/>
      <c r="N29" s="116"/>
      <c r="O29" s="116"/>
      <c r="P29" s="116"/>
      <c r="Q29" s="116"/>
      <c r="R29" s="116"/>
      <c r="S29" s="116"/>
      <c r="T29" s="116"/>
      <c r="U29" s="155"/>
      <c r="V29" s="116"/>
      <c r="W29" s="116"/>
      <c r="X29" s="116"/>
      <c r="Y29" s="116"/>
      <c r="Z29" s="116"/>
      <c r="AA29" s="116"/>
      <c r="AB29" s="116"/>
      <c r="AC29" s="116"/>
      <c r="BM29" s="170"/>
    </row>
    <row r="30" spans="3:65" s="26" customFormat="1" ht="49.5" customHeight="1" x14ac:dyDescent="0.25">
      <c r="C30" s="272"/>
      <c r="D30" s="153"/>
      <c r="E30" s="154"/>
      <c r="F30" s="116"/>
      <c r="G30" s="116"/>
      <c r="H30" s="116"/>
      <c r="I30" s="116"/>
      <c r="J30" s="116"/>
      <c r="K30" s="116"/>
      <c r="L30" s="116"/>
      <c r="M30" s="116"/>
      <c r="N30" s="116"/>
      <c r="O30" s="116"/>
      <c r="P30" s="116"/>
      <c r="Q30" s="116"/>
      <c r="R30" s="116"/>
      <c r="S30" s="116"/>
      <c r="T30" s="116"/>
      <c r="U30" s="155"/>
      <c r="V30" s="116"/>
      <c r="W30" s="116"/>
      <c r="X30" s="116"/>
      <c r="Y30" s="116"/>
      <c r="Z30" s="116"/>
      <c r="AA30" s="116"/>
      <c r="AB30" s="116"/>
      <c r="AC30" s="116"/>
      <c r="BM30" s="170"/>
    </row>
    <row r="31" spans="3:65" s="26" customFormat="1" ht="38.25" customHeight="1" x14ac:dyDescent="0.25">
      <c r="C31" s="272"/>
      <c r="D31" s="153"/>
      <c r="E31" s="154"/>
      <c r="F31" s="116"/>
      <c r="G31" s="116"/>
      <c r="H31" s="116"/>
      <c r="I31" s="116"/>
      <c r="J31" s="116"/>
      <c r="K31" s="116"/>
      <c r="L31" s="116"/>
      <c r="M31" s="116"/>
      <c r="N31" s="116"/>
      <c r="O31" s="116"/>
      <c r="P31" s="116"/>
      <c r="Q31" s="116"/>
      <c r="R31" s="116"/>
      <c r="S31" s="116"/>
      <c r="T31" s="116"/>
      <c r="U31" s="155"/>
      <c r="V31" s="116"/>
      <c r="W31" s="116"/>
      <c r="X31" s="116"/>
      <c r="Y31" s="116"/>
      <c r="Z31" s="116"/>
      <c r="AA31" s="116"/>
      <c r="AB31" s="116"/>
      <c r="AC31" s="116"/>
      <c r="BM31" s="170"/>
    </row>
    <row r="32" spans="3:65" s="26" customFormat="1" ht="16.5" customHeight="1" x14ac:dyDescent="0.25">
      <c r="C32" s="272"/>
      <c r="D32" s="153"/>
      <c r="E32" s="154"/>
      <c r="F32" s="116"/>
      <c r="G32" s="116"/>
      <c r="H32" s="116"/>
      <c r="I32" s="116"/>
      <c r="J32" s="116"/>
      <c r="K32" s="116"/>
      <c r="L32" s="116"/>
      <c r="M32" s="116"/>
      <c r="N32" s="116"/>
      <c r="O32" s="116"/>
      <c r="P32" s="116"/>
      <c r="Q32" s="116"/>
      <c r="R32" s="116"/>
      <c r="S32" s="116"/>
      <c r="T32" s="116"/>
      <c r="U32" s="155"/>
      <c r="V32" s="116"/>
      <c r="W32" s="116"/>
      <c r="X32" s="116"/>
      <c r="Y32" s="116"/>
      <c r="Z32" s="116"/>
      <c r="AA32" s="116"/>
      <c r="AB32" s="116"/>
      <c r="AC32" s="116"/>
      <c r="BM32" s="170"/>
    </row>
    <row r="33" spans="2:69" s="26" customFormat="1" ht="13.5" customHeight="1" thickBot="1" x14ac:dyDescent="0.3">
      <c r="C33" s="273"/>
      <c r="D33" s="156"/>
      <c r="E33" s="157"/>
      <c r="F33" s="158"/>
      <c r="G33" s="158"/>
      <c r="H33" s="158"/>
      <c r="I33" s="158"/>
      <c r="J33" s="158"/>
      <c r="K33" s="158"/>
      <c r="L33" s="158"/>
      <c r="M33" s="158"/>
      <c r="N33" s="158"/>
      <c r="O33" s="158"/>
      <c r="P33" s="158"/>
      <c r="Q33" s="158"/>
      <c r="R33" s="158"/>
      <c r="S33" s="158"/>
      <c r="T33" s="158"/>
      <c r="U33" s="159"/>
      <c r="V33" s="116"/>
      <c r="W33" s="116"/>
      <c r="X33" s="116"/>
      <c r="Y33" s="116"/>
      <c r="Z33" s="116"/>
      <c r="AA33" s="116"/>
      <c r="AB33" s="116"/>
      <c r="AC33" s="116"/>
      <c r="BM33" s="170"/>
    </row>
    <row r="34" spans="2:69" s="26" customFormat="1" ht="38.25" customHeight="1" thickBot="1" x14ac:dyDescent="0.3">
      <c r="C34" s="247" t="s">
        <v>261</v>
      </c>
      <c r="D34" s="248"/>
      <c r="E34" s="248"/>
      <c r="F34" s="248"/>
      <c r="G34" s="249"/>
      <c r="H34" s="247" t="s">
        <v>259</v>
      </c>
      <c r="I34" s="248"/>
      <c r="J34" s="249"/>
      <c r="K34" s="247" t="s">
        <v>260</v>
      </c>
      <c r="L34" s="248"/>
      <c r="M34" s="249"/>
      <c r="N34" s="161"/>
      <c r="O34" s="116"/>
      <c r="P34" s="116"/>
      <c r="Q34" s="116"/>
      <c r="R34" s="116"/>
      <c r="S34" s="116"/>
      <c r="T34" s="116"/>
      <c r="U34" s="116"/>
      <c r="V34" s="116"/>
      <c r="W34" s="116"/>
      <c r="X34" s="116"/>
      <c r="Y34" s="116"/>
      <c r="Z34" s="116"/>
      <c r="AA34" s="116"/>
      <c r="AB34" s="116"/>
      <c r="AC34" s="116"/>
      <c r="BM34" s="170"/>
    </row>
    <row r="35" spans="2:69" s="26" customFormat="1" ht="38.25" customHeight="1" thickBot="1" x14ac:dyDescent="0.3">
      <c r="BM35" s="170"/>
    </row>
    <row r="36" spans="2:69" ht="38.25" customHeight="1" thickBot="1" x14ac:dyDescent="0.4">
      <c r="B36" s="229" t="s">
        <v>0</v>
      </c>
      <c r="C36" s="230"/>
      <c r="D36" s="230"/>
      <c r="E36" s="230"/>
      <c r="F36" s="230"/>
      <c r="G36" s="230"/>
      <c r="H36" s="230"/>
      <c r="I36" s="230"/>
      <c r="J36" s="230"/>
      <c r="K36" s="230"/>
      <c r="L36" s="230"/>
      <c r="M36" s="231"/>
      <c r="N36" s="95"/>
      <c r="O36" s="217" t="s">
        <v>1</v>
      </c>
      <c r="P36" s="215"/>
      <c r="Q36" s="215"/>
      <c r="R36" s="215"/>
      <c r="S36" s="215"/>
      <c r="T36" s="215"/>
      <c r="U36" s="215"/>
      <c r="V36" s="215"/>
      <c r="W36" s="277"/>
      <c r="X36" s="94"/>
      <c r="Y36" s="63"/>
      <c r="Z36" s="217" t="s">
        <v>2</v>
      </c>
      <c r="AA36" s="215"/>
      <c r="AB36" s="215"/>
      <c r="AC36" s="215"/>
      <c r="AD36" s="215"/>
      <c r="AE36" s="215"/>
      <c r="AF36" s="215"/>
      <c r="AG36" s="215"/>
      <c r="AH36" s="215"/>
      <c r="AI36" s="215"/>
      <c r="AJ36" s="215"/>
      <c r="AK36" s="215"/>
      <c r="AL36" s="215"/>
      <c r="AM36" s="215"/>
      <c r="AN36" s="215"/>
      <c r="AO36" s="215"/>
      <c r="AP36" s="215"/>
      <c r="AQ36" s="215"/>
      <c r="AR36" s="215"/>
      <c r="AS36" s="216"/>
      <c r="AT36" s="216"/>
      <c r="AU36" s="216"/>
      <c r="AV36" s="216"/>
      <c r="AW36" s="216"/>
      <c r="AX36" s="216"/>
      <c r="AY36" s="216"/>
      <c r="AZ36" s="216"/>
      <c r="BA36" s="216"/>
      <c r="BB36" s="216"/>
      <c r="BC36" s="216"/>
      <c r="BD36" s="162"/>
      <c r="BE36" s="229" t="s">
        <v>6</v>
      </c>
      <c r="BF36" s="230"/>
      <c r="BG36" s="230"/>
      <c r="BH36" s="230"/>
      <c r="BI36" s="230"/>
      <c r="BJ36" s="230"/>
      <c r="BK36" s="230"/>
      <c r="BL36" s="231"/>
    </row>
    <row r="37" spans="2:69" ht="38.25" customHeight="1" thickBot="1" x14ac:dyDescent="0.3">
      <c r="B37" s="232"/>
      <c r="C37" s="233"/>
      <c r="D37" s="233"/>
      <c r="E37" s="233"/>
      <c r="F37" s="233"/>
      <c r="G37" s="233"/>
      <c r="H37" s="233"/>
      <c r="I37" s="233"/>
      <c r="J37" s="233"/>
      <c r="K37" s="233"/>
      <c r="L37" s="233"/>
      <c r="M37" s="234"/>
      <c r="N37" s="96"/>
      <c r="O37" s="274" t="s">
        <v>3</v>
      </c>
      <c r="P37" s="275"/>
      <c r="Q37" s="275"/>
      <c r="R37" s="276"/>
      <c r="S37" s="278" t="s">
        <v>51</v>
      </c>
      <c r="T37" s="279"/>
      <c r="U37" s="279"/>
      <c r="V37" s="279"/>
      <c r="W37" s="280"/>
      <c r="X37" s="99"/>
      <c r="Y37" s="64"/>
      <c r="Z37" s="227" t="s">
        <v>5</v>
      </c>
      <c r="AA37" s="228"/>
      <c r="AB37" s="228"/>
      <c r="AC37" s="228"/>
      <c r="AD37" s="228"/>
      <c r="AE37" s="228"/>
      <c r="AF37" s="228"/>
      <c r="AG37" s="228"/>
      <c r="AH37" s="228"/>
      <c r="AI37" s="228"/>
      <c r="AJ37" s="228"/>
      <c r="AK37" s="228"/>
      <c r="AL37" s="228"/>
      <c r="AM37" s="228"/>
      <c r="AN37" s="228"/>
      <c r="AO37" s="228"/>
      <c r="AP37" s="228"/>
      <c r="AQ37" s="228"/>
      <c r="AR37" s="228"/>
      <c r="AS37" s="227" t="s">
        <v>102</v>
      </c>
      <c r="AT37" s="228"/>
      <c r="AU37" s="228"/>
      <c r="AV37" s="228"/>
      <c r="AW37" s="228"/>
      <c r="AX37" s="228"/>
      <c r="AY37" s="228"/>
      <c r="AZ37" s="228"/>
      <c r="BA37" s="228"/>
      <c r="BB37" s="228"/>
      <c r="BC37" s="240"/>
      <c r="BD37" s="163"/>
      <c r="BE37" s="232"/>
      <c r="BF37" s="233"/>
      <c r="BG37" s="233"/>
      <c r="BH37" s="233"/>
      <c r="BI37" s="233"/>
      <c r="BJ37" s="233"/>
      <c r="BK37" s="233"/>
      <c r="BL37" s="234"/>
    </row>
    <row r="38" spans="2:69" ht="98.25" customHeight="1" thickBot="1" x14ac:dyDescent="0.3">
      <c r="B38" s="39" t="s">
        <v>7</v>
      </c>
      <c r="C38" s="86" t="s">
        <v>8</v>
      </c>
      <c r="D38" s="98" t="s">
        <v>211</v>
      </c>
      <c r="E38" s="86" t="s">
        <v>18</v>
      </c>
      <c r="F38" s="86" t="s">
        <v>20</v>
      </c>
      <c r="G38" s="86" t="s">
        <v>9</v>
      </c>
      <c r="H38" s="86" t="s">
        <v>10</v>
      </c>
      <c r="I38" s="86" t="s">
        <v>11</v>
      </c>
      <c r="J38" s="86" t="s">
        <v>12</v>
      </c>
      <c r="K38" s="86" t="s">
        <v>19</v>
      </c>
      <c r="L38" s="86" t="s">
        <v>13</v>
      </c>
      <c r="M38" s="38" t="s">
        <v>21</v>
      </c>
      <c r="N38" s="97" t="s">
        <v>208</v>
      </c>
      <c r="O38" s="87" t="s">
        <v>22</v>
      </c>
      <c r="P38" s="37" t="s">
        <v>23</v>
      </c>
      <c r="Q38" s="37" t="s">
        <v>24</v>
      </c>
      <c r="R38" s="38" t="s">
        <v>25</v>
      </c>
      <c r="S38" s="39" t="s">
        <v>22</v>
      </c>
      <c r="T38" s="86" t="s">
        <v>23</v>
      </c>
      <c r="U38" s="251" t="s">
        <v>24</v>
      </c>
      <c r="V38" s="252"/>
      <c r="W38" s="100" t="s">
        <v>52</v>
      </c>
      <c r="X38" s="100" t="s">
        <v>205</v>
      </c>
      <c r="Y38" s="97" t="s">
        <v>192</v>
      </c>
      <c r="Z38" s="39" t="s">
        <v>202</v>
      </c>
      <c r="AA38" s="86" t="s">
        <v>90</v>
      </c>
      <c r="AB38" s="37" t="s">
        <v>91</v>
      </c>
      <c r="AC38" s="88" t="s">
        <v>212</v>
      </c>
      <c r="AD38" s="176" t="s">
        <v>14</v>
      </c>
      <c r="AE38" s="176"/>
      <c r="AF38" s="176"/>
      <c r="AG38" s="176"/>
      <c r="AH38" s="176"/>
      <c r="AI38" s="176"/>
      <c r="AJ38" s="176"/>
      <c r="AK38" s="176"/>
      <c r="AL38" s="176"/>
      <c r="AM38" s="176"/>
      <c r="AN38" s="176"/>
      <c r="AO38" s="39" t="s">
        <v>198</v>
      </c>
      <c r="AP38" s="69" t="s">
        <v>199</v>
      </c>
      <c r="AQ38" s="37" t="s">
        <v>100</v>
      </c>
      <c r="AR38" s="37" t="s">
        <v>101</v>
      </c>
      <c r="AS38" s="87" t="s">
        <v>22</v>
      </c>
      <c r="AT38" s="37" t="s">
        <v>23</v>
      </c>
      <c r="AU38" s="37" t="s">
        <v>24</v>
      </c>
      <c r="AV38" s="37" t="s">
        <v>25</v>
      </c>
      <c r="AW38" s="70" t="s">
        <v>22</v>
      </c>
      <c r="AX38" s="71" t="s">
        <v>23</v>
      </c>
      <c r="AY38" s="238" t="s">
        <v>24</v>
      </c>
      <c r="AZ38" s="239"/>
      <c r="BA38" s="27"/>
      <c r="BB38" s="27"/>
      <c r="BC38" s="62" t="s">
        <v>103</v>
      </c>
      <c r="BD38" s="164" t="s">
        <v>257</v>
      </c>
      <c r="BE38" s="235" t="s">
        <v>15</v>
      </c>
      <c r="BF38" s="236"/>
      <c r="BG38" s="241" t="s">
        <v>230</v>
      </c>
      <c r="BH38" s="242"/>
      <c r="BI38" s="237" t="s">
        <v>16</v>
      </c>
      <c r="BJ38" s="237"/>
      <c r="BK38" s="189" t="s">
        <v>17</v>
      </c>
      <c r="BL38" s="190"/>
      <c r="BM38" s="175" t="s">
        <v>293</v>
      </c>
      <c r="BN38" s="176"/>
      <c r="BO38" s="176"/>
      <c r="BP38" s="177"/>
    </row>
    <row r="39" spans="2:69" ht="116.25" customHeight="1" thickBot="1" x14ac:dyDescent="0.3">
      <c r="B39" s="287">
        <v>1</v>
      </c>
      <c r="C39" s="290">
        <v>41341</v>
      </c>
      <c r="D39" s="290">
        <v>43419</v>
      </c>
      <c r="E39" s="267" t="s">
        <v>136</v>
      </c>
      <c r="F39" s="203" t="s">
        <v>213</v>
      </c>
      <c r="G39" s="267" t="s">
        <v>215</v>
      </c>
      <c r="H39" s="284" t="s">
        <v>309</v>
      </c>
      <c r="I39" s="267" t="s">
        <v>104</v>
      </c>
      <c r="J39" s="203" t="s">
        <v>253</v>
      </c>
      <c r="K39" s="203" t="s">
        <v>111</v>
      </c>
      <c r="L39" s="203" t="s">
        <v>305</v>
      </c>
      <c r="M39" s="281" t="s">
        <v>254</v>
      </c>
      <c r="N39" s="203" t="s">
        <v>210</v>
      </c>
      <c r="O39" s="203">
        <v>1</v>
      </c>
      <c r="P39" s="267" t="str">
        <f>VLOOKUP(O39,$O$1:$P$5,2,FALSE)</f>
        <v>RARO</v>
      </c>
      <c r="Q39" s="203" t="str">
        <f>VLOOKUP(P39,$P$1:$Q$5,2,FALSE)</f>
        <v>El evento puede ocurrir solo en circunstancias excepcionales.</v>
      </c>
      <c r="R39" s="186" t="str">
        <f>VLOOKUP(Q39,$Q$1:$R$5,2,FALSE)</f>
        <v xml:space="preserve">No se ha presentado en los últimos 5 años </v>
      </c>
      <c r="S39" s="225">
        <v>4</v>
      </c>
      <c r="T39" s="186" t="str">
        <f>VLOOKUP(S39,$U$1:$V$5,2,FALSE)</f>
        <v>Mayor</v>
      </c>
      <c r="U39" s="178" t="str">
        <f>VLOOKUP(T39,$V$1:$W$5,2,FALSE)</f>
        <v>Si el hecho llegara a presentarse, tendría altas consecuencias o efectos sobre la entidad</v>
      </c>
      <c r="V39" s="186"/>
      <c r="W39" s="256" t="s">
        <v>55</v>
      </c>
      <c r="X39" s="259" t="s">
        <v>206</v>
      </c>
      <c r="Y39" s="261">
        <v>5</v>
      </c>
      <c r="Z39" s="264" t="str">
        <f>INDEX($AS$2:$AW$6,AA40,AB40)</f>
        <v xml:space="preserve">A: Zona de riesgo alta: Reducir el riesgo, Evitar, compartir  o transferir </v>
      </c>
      <c r="AA39" s="89"/>
      <c r="AB39" s="89"/>
      <c r="AC39" s="93" t="s">
        <v>203</v>
      </c>
      <c r="AD39" s="253" t="s">
        <v>194</v>
      </c>
      <c r="AE39" s="253"/>
      <c r="AF39" s="253"/>
      <c r="AG39" s="253"/>
      <c r="AH39" s="253"/>
      <c r="AI39" s="253"/>
      <c r="AJ39" s="253"/>
      <c r="AK39" s="253"/>
      <c r="AL39" s="253"/>
      <c r="AM39" s="254"/>
      <c r="AN39" s="102" t="s">
        <v>197</v>
      </c>
      <c r="AO39" s="218" t="s">
        <v>99</v>
      </c>
      <c r="AP39" s="220" t="s">
        <v>99</v>
      </c>
      <c r="AQ39" s="211">
        <f>VLOOKUP(AO39,$AN$9:$AO$11,2,FALSE)</f>
        <v>2</v>
      </c>
      <c r="AR39" s="213">
        <f>VLOOKUP(AP39,$AN$9:$AO$11,2,FALSE)</f>
        <v>2</v>
      </c>
      <c r="AS39" s="225">
        <f>O39-AQ39</f>
        <v>-1</v>
      </c>
      <c r="AT39" s="203" t="e">
        <f>VLOOKUP(AS39,$O$1:$P$5,2,FALSE)</f>
        <v>#N/A</v>
      </c>
      <c r="AU39" s="201" t="e">
        <f>VLOOKUP(AT39,$P$1:$Q$5,2,FALSE)</f>
        <v>#N/A</v>
      </c>
      <c r="AV39" s="205" t="e">
        <f>VLOOKUP(AU39,$Q$1:$R$5,2,FALSE)</f>
        <v>#N/A</v>
      </c>
      <c r="AW39" s="207">
        <f>S39-AR39</f>
        <v>2</v>
      </c>
      <c r="AX39" s="198" t="str">
        <f>VLOOKUP(AW39,$U$1:$V$5,2,FALSE)</f>
        <v xml:space="preserve">Menor </v>
      </c>
      <c r="AY39" s="209" t="str">
        <f>VLOOKUP(AX39,$V$1:$W$5,2,FALSE)</f>
        <v>Si el hecho llegara a presentarse, tendría bajo impacto o efecto sobre la entidad</v>
      </c>
      <c r="AZ39" s="179"/>
      <c r="BA39" s="40"/>
      <c r="BB39" s="3"/>
      <c r="BC39" s="196" t="e">
        <f>INDEX($AS$2:$AW$6,BA40,BB40)</f>
        <v>#N/A</v>
      </c>
      <c r="BD39" s="244" t="s">
        <v>258</v>
      </c>
      <c r="BE39" s="200" t="s">
        <v>306</v>
      </c>
      <c r="BF39" s="200"/>
      <c r="BG39" s="186" t="s">
        <v>232</v>
      </c>
      <c r="BH39" s="179"/>
      <c r="BI39" s="186" t="s">
        <v>278</v>
      </c>
      <c r="BJ39" s="179"/>
      <c r="BK39" s="191" t="s">
        <v>307</v>
      </c>
      <c r="BL39" s="192"/>
      <c r="BM39" s="172">
        <v>1</v>
      </c>
      <c r="BN39" s="167">
        <v>2</v>
      </c>
      <c r="BO39" s="167">
        <v>3</v>
      </c>
      <c r="BP39" s="168">
        <v>4</v>
      </c>
    </row>
    <row r="40" spans="2:69" ht="271.5" customHeight="1" thickBot="1" x14ac:dyDescent="0.3">
      <c r="B40" s="288"/>
      <c r="C40" s="270"/>
      <c r="D40" s="270"/>
      <c r="E40" s="268"/>
      <c r="F40" s="270"/>
      <c r="G40" s="268"/>
      <c r="H40" s="285"/>
      <c r="I40" s="268"/>
      <c r="J40" s="270"/>
      <c r="K40" s="270"/>
      <c r="L40" s="270"/>
      <c r="M40" s="282"/>
      <c r="N40" s="270"/>
      <c r="O40" s="270"/>
      <c r="P40" s="268"/>
      <c r="Q40" s="270"/>
      <c r="R40" s="187"/>
      <c r="S40" s="250"/>
      <c r="T40" s="187"/>
      <c r="U40" s="255"/>
      <c r="V40" s="187"/>
      <c r="W40" s="257"/>
      <c r="X40" s="259"/>
      <c r="Y40" s="262"/>
      <c r="Z40" s="265"/>
      <c r="AA40" s="20">
        <f>MATCH(P39,$AR$2:$AR$6,0)</f>
        <v>1</v>
      </c>
      <c r="AB40" s="25">
        <f>MATCH(T39,$AS$1:$AW$1,0)</f>
        <v>4</v>
      </c>
      <c r="AC40" s="148" t="s">
        <v>279</v>
      </c>
      <c r="AD40" s="72" t="s">
        <v>92</v>
      </c>
      <c r="AE40" s="72">
        <v>15</v>
      </c>
      <c r="AF40" s="72" t="s">
        <v>193</v>
      </c>
      <c r="AG40" s="72">
        <v>15</v>
      </c>
      <c r="AH40" s="72" t="s">
        <v>195</v>
      </c>
      <c r="AI40" s="72">
        <v>30</v>
      </c>
      <c r="AJ40" s="72" t="s">
        <v>95</v>
      </c>
      <c r="AK40" s="72">
        <v>15</v>
      </c>
      <c r="AL40" s="72" t="s">
        <v>196</v>
      </c>
      <c r="AM40" s="74">
        <v>25</v>
      </c>
      <c r="AN40" s="74">
        <f>AE40+AG40+AI40+AK40+AM40</f>
        <v>100</v>
      </c>
      <c r="AO40" s="219"/>
      <c r="AP40" s="221"/>
      <c r="AQ40" s="212"/>
      <c r="AR40" s="214"/>
      <c r="AS40" s="226"/>
      <c r="AT40" s="204"/>
      <c r="AU40" s="202"/>
      <c r="AV40" s="206"/>
      <c r="AW40" s="208"/>
      <c r="AX40" s="199"/>
      <c r="AY40" s="210"/>
      <c r="AZ40" s="181"/>
      <c r="BA40" s="78" t="e">
        <f>MATCH(AT39,$AR$2:$AR$6,0)</f>
        <v>#N/A</v>
      </c>
      <c r="BB40" s="79">
        <f>MATCH(AX39,$AS$1:$AW$1,0)</f>
        <v>2</v>
      </c>
      <c r="BC40" s="197"/>
      <c r="BD40" s="245"/>
      <c r="BE40" s="200"/>
      <c r="BF40" s="200"/>
      <c r="BG40" s="243"/>
      <c r="BH40" s="181"/>
      <c r="BI40" s="187"/>
      <c r="BJ40" s="188"/>
      <c r="BK40" s="193"/>
      <c r="BL40" s="194"/>
      <c r="BM40" s="173" t="s">
        <v>308</v>
      </c>
      <c r="BN40" s="353" t="s">
        <v>315</v>
      </c>
      <c r="BO40" s="165"/>
      <c r="BP40" s="166"/>
      <c r="BQ40" s="1"/>
    </row>
    <row r="41" spans="2:69" ht="38.25" customHeight="1" thickBot="1" x14ac:dyDescent="0.3">
      <c r="B41" s="288"/>
      <c r="C41" s="270"/>
      <c r="D41" s="270"/>
      <c r="E41" s="268"/>
      <c r="F41" s="270"/>
      <c r="G41" s="268"/>
      <c r="H41" s="285"/>
      <c r="I41" s="268"/>
      <c r="J41" s="270"/>
      <c r="K41" s="270"/>
      <c r="L41" s="270"/>
      <c r="M41" s="282"/>
      <c r="N41" s="270"/>
      <c r="O41" s="270"/>
      <c r="P41" s="268"/>
      <c r="Q41" s="270"/>
      <c r="R41" s="187"/>
      <c r="S41" s="250"/>
      <c r="T41" s="187"/>
      <c r="U41" s="255"/>
      <c r="V41" s="187"/>
      <c r="W41" s="257"/>
      <c r="X41" s="259"/>
      <c r="Y41" s="262"/>
      <c r="Z41" s="265"/>
      <c r="AA41" s="1"/>
      <c r="AB41" s="1"/>
      <c r="AC41" s="93" t="s">
        <v>204</v>
      </c>
      <c r="AD41" s="253" t="s">
        <v>200</v>
      </c>
      <c r="AE41" s="253"/>
      <c r="AF41" s="253"/>
      <c r="AG41" s="253"/>
      <c r="AH41" s="253"/>
      <c r="AI41" s="253"/>
      <c r="AJ41" s="253"/>
      <c r="AK41" s="253"/>
      <c r="AL41" s="253"/>
      <c r="AM41" s="254"/>
      <c r="AN41" s="75" t="s">
        <v>201</v>
      </c>
      <c r="AO41" s="80"/>
      <c r="AP41" s="81"/>
      <c r="AQ41" s="81"/>
      <c r="AR41" s="81"/>
      <c r="AS41" s="81"/>
      <c r="AT41" s="81"/>
      <c r="AU41" s="81"/>
      <c r="AV41" s="81"/>
      <c r="AW41" s="81"/>
      <c r="AX41" s="81"/>
      <c r="AY41" s="81"/>
      <c r="AZ41" s="81"/>
      <c r="BA41" s="81"/>
      <c r="BB41" s="81"/>
      <c r="BC41" s="81"/>
      <c r="BD41" s="81"/>
      <c r="BE41" s="146"/>
      <c r="BF41" s="146"/>
      <c r="BG41" s="146"/>
      <c r="BH41" s="146"/>
      <c r="BI41" s="81"/>
      <c r="BJ41" s="81"/>
      <c r="BK41" s="81"/>
      <c r="BL41" s="82"/>
    </row>
    <row r="42" spans="2:69" ht="114.75" customHeight="1" thickBot="1" x14ac:dyDescent="0.3">
      <c r="B42" s="289"/>
      <c r="C42" s="204"/>
      <c r="D42" s="204"/>
      <c r="E42" s="269"/>
      <c r="F42" s="204"/>
      <c r="G42" s="269"/>
      <c r="H42" s="286"/>
      <c r="I42" s="269"/>
      <c r="J42" s="204"/>
      <c r="K42" s="204"/>
      <c r="L42" s="204"/>
      <c r="M42" s="283"/>
      <c r="N42" s="204"/>
      <c r="O42" s="204"/>
      <c r="P42" s="269"/>
      <c r="Q42" s="204"/>
      <c r="R42" s="243"/>
      <c r="S42" s="226"/>
      <c r="T42" s="243"/>
      <c r="U42" s="180"/>
      <c r="V42" s="243"/>
      <c r="W42" s="258"/>
      <c r="X42" s="260"/>
      <c r="Y42" s="263"/>
      <c r="Z42" s="266"/>
      <c r="AA42" s="35"/>
      <c r="AB42" s="35"/>
      <c r="AC42" s="148" t="s">
        <v>246</v>
      </c>
      <c r="AD42" s="73" t="s">
        <v>92</v>
      </c>
      <c r="AE42" s="73">
        <v>15</v>
      </c>
      <c r="AF42" s="73" t="s">
        <v>193</v>
      </c>
      <c r="AG42" s="73">
        <v>15</v>
      </c>
      <c r="AH42" s="73" t="s">
        <v>195</v>
      </c>
      <c r="AI42" s="73">
        <v>30</v>
      </c>
      <c r="AJ42" s="73" t="s">
        <v>95</v>
      </c>
      <c r="AK42" s="73">
        <v>15</v>
      </c>
      <c r="AL42" s="73" t="s">
        <v>196</v>
      </c>
      <c r="AM42" s="76">
        <v>25</v>
      </c>
      <c r="AN42" s="77">
        <f>AE42+AG42+AI42+AK42+AM42</f>
        <v>100</v>
      </c>
      <c r="AO42" s="83"/>
      <c r="AP42" s="84"/>
      <c r="AQ42" s="84"/>
      <c r="AR42" s="84"/>
      <c r="AS42" s="84"/>
      <c r="AT42" s="84"/>
      <c r="AU42" s="84"/>
      <c r="AV42" s="84"/>
      <c r="AW42" s="84"/>
      <c r="AX42" s="84"/>
      <c r="AY42" s="84"/>
      <c r="AZ42" s="84"/>
      <c r="BA42" s="84"/>
      <c r="BB42" s="84"/>
      <c r="BC42" s="84"/>
      <c r="BD42" s="84"/>
      <c r="BE42" s="84"/>
      <c r="BF42" s="84"/>
      <c r="BG42" s="84"/>
      <c r="BH42" s="84"/>
      <c r="BI42" s="84"/>
      <c r="BJ42" s="84"/>
      <c r="BK42" s="84"/>
      <c r="BL42" s="85"/>
      <c r="BM42" s="175" t="s">
        <v>293</v>
      </c>
      <c r="BN42" s="176"/>
      <c r="BO42" s="176"/>
      <c r="BP42" s="177"/>
    </row>
    <row r="43" spans="2:69" ht="116.25" customHeight="1" thickBot="1" x14ac:dyDescent="0.3">
      <c r="B43" s="287">
        <v>2</v>
      </c>
      <c r="C43" s="290">
        <v>41341</v>
      </c>
      <c r="D43" s="290">
        <v>43419</v>
      </c>
      <c r="E43" s="267" t="s">
        <v>136</v>
      </c>
      <c r="F43" s="203" t="s">
        <v>213</v>
      </c>
      <c r="G43" s="267" t="s">
        <v>226</v>
      </c>
      <c r="H43" s="284" t="s">
        <v>287</v>
      </c>
      <c r="I43" s="267" t="s">
        <v>104</v>
      </c>
      <c r="J43" s="203" t="s">
        <v>216</v>
      </c>
      <c r="K43" s="203" t="s">
        <v>111</v>
      </c>
      <c r="L43" s="203" t="s">
        <v>227</v>
      </c>
      <c r="M43" s="203" t="s">
        <v>262</v>
      </c>
      <c r="N43" s="203" t="s">
        <v>210</v>
      </c>
      <c r="O43" s="203">
        <v>1</v>
      </c>
      <c r="P43" s="267" t="str">
        <f>VLOOKUP(O43,$O$1:$P$5,2,FALSE)</f>
        <v>RARO</v>
      </c>
      <c r="Q43" s="203" t="str">
        <f>VLOOKUP(P43,$P$1:$Q$5,2,FALSE)</f>
        <v>El evento puede ocurrir solo en circunstancias excepcionales.</v>
      </c>
      <c r="R43" s="186" t="str">
        <f>VLOOKUP(Q43,$Q$1:$R$5,2,FALSE)</f>
        <v xml:space="preserve">No se ha presentado en los últimos 5 años </v>
      </c>
      <c r="S43" s="225">
        <v>4</v>
      </c>
      <c r="T43" s="186" t="str">
        <f>VLOOKUP(S43,$U$1:$V$5,2,FALSE)</f>
        <v>Mayor</v>
      </c>
      <c r="U43" s="178" t="str">
        <f>VLOOKUP(T43,$V$1:$W$5,2,FALSE)</f>
        <v>Si el hecho llegara a presentarse, tendría altas consecuencias o efectos sobre la entidad</v>
      </c>
      <c r="V43" s="186"/>
      <c r="W43" s="256" t="s">
        <v>55</v>
      </c>
      <c r="X43" s="259" t="s">
        <v>206</v>
      </c>
      <c r="Y43" s="261">
        <v>5</v>
      </c>
      <c r="Z43" s="264" t="str">
        <f>INDEX($AS$2:$AW$6,AA44,AB44)</f>
        <v xml:space="preserve">A: Zona de riesgo alta: Reducir el riesgo, Evitar, compartir  o transferir </v>
      </c>
      <c r="AA43" s="89"/>
      <c r="AB43" s="89"/>
      <c r="AC43" s="93" t="s">
        <v>203</v>
      </c>
      <c r="AD43" s="253" t="s">
        <v>194</v>
      </c>
      <c r="AE43" s="253"/>
      <c r="AF43" s="253"/>
      <c r="AG43" s="253"/>
      <c r="AH43" s="253"/>
      <c r="AI43" s="253"/>
      <c r="AJ43" s="253"/>
      <c r="AK43" s="253"/>
      <c r="AL43" s="253"/>
      <c r="AM43" s="254"/>
      <c r="AN43" s="102" t="s">
        <v>197</v>
      </c>
      <c r="AO43" s="218" t="s">
        <v>99</v>
      </c>
      <c r="AP43" s="220" t="s">
        <v>97</v>
      </c>
      <c r="AQ43" s="211">
        <f>VLOOKUP(AO43,$AN$9:$AO$11,2,FALSE)</f>
        <v>2</v>
      </c>
      <c r="AR43" s="213">
        <f>VLOOKUP(AP43,$AN$9:$AO$11,2,FALSE)</f>
        <v>0</v>
      </c>
      <c r="AS43" s="225">
        <f>O43-AQ43</f>
        <v>-1</v>
      </c>
      <c r="AT43" s="203" t="e">
        <f>VLOOKUP(AS43,$O$1:$P$5,2,FALSE)</f>
        <v>#N/A</v>
      </c>
      <c r="AU43" s="201" t="e">
        <f>VLOOKUP(AT43,$P$1:$Q$5,2,FALSE)</f>
        <v>#N/A</v>
      </c>
      <c r="AV43" s="205" t="e">
        <f>VLOOKUP(AU43,$Q$1:$R$5,2,FALSE)</f>
        <v>#N/A</v>
      </c>
      <c r="AW43" s="207">
        <f>S43-AR43</f>
        <v>4</v>
      </c>
      <c r="AX43" s="198" t="str">
        <f>VLOOKUP(AW43,$U$1:$V$5,2,FALSE)</f>
        <v>Mayor</v>
      </c>
      <c r="AY43" s="209" t="str">
        <f>VLOOKUP(AX43,$V$1:$W$5,2,FALSE)</f>
        <v>Si el hecho llegara a presentarse, tendría altas consecuencias o efectos sobre la entidad</v>
      </c>
      <c r="AZ43" s="179"/>
      <c r="BA43" s="40"/>
      <c r="BB43" s="3"/>
      <c r="BC43" s="196" t="e">
        <f>INDEX($AS$2:$AW$6,BA44,BB44)</f>
        <v>#N/A</v>
      </c>
      <c r="BD43" s="196" t="s">
        <v>258</v>
      </c>
      <c r="BE43" s="182" t="s">
        <v>294</v>
      </c>
      <c r="BF43" s="183"/>
      <c r="BG43" s="178" t="s">
        <v>231</v>
      </c>
      <c r="BH43" s="179"/>
      <c r="BI43" s="186" t="s">
        <v>303</v>
      </c>
      <c r="BJ43" s="179"/>
      <c r="BK43" s="191" t="s">
        <v>304</v>
      </c>
      <c r="BL43" s="192"/>
      <c r="BM43" s="171">
        <v>1</v>
      </c>
      <c r="BN43" s="167">
        <v>2</v>
      </c>
      <c r="BO43" s="167">
        <v>3</v>
      </c>
      <c r="BP43" s="168">
        <v>4</v>
      </c>
    </row>
    <row r="44" spans="2:69" ht="321.75" customHeight="1" thickBot="1" x14ac:dyDescent="0.3">
      <c r="B44" s="288"/>
      <c r="C44" s="270"/>
      <c r="D44" s="270"/>
      <c r="E44" s="268"/>
      <c r="F44" s="270"/>
      <c r="G44" s="268"/>
      <c r="H44" s="285"/>
      <c r="I44" s="268"/>
      <c r="J44" s="270"/>
      <c r="K44" s="270"/>
      <c r="L44" s="270"/>
      <c r="M44" s="270"/>
      <c r="N44" s="270"/>
      <c r="O44" s="270"/>
      <c r="P44" s="268"/>
      <c r="Q44" s="270"/>
      <c r="R44" s="187"/>
      <c r="S44" s="250"/>
      <c r="T44" s="187"/>
      <c r="U44" s="255"/>
      <c r="V44" s="187"/>
      <c r="W44" s="257"/>
      <c r="X44" s="259"/>
      <c r="Y44" s="262"/>
      <c r="Z44" s="265"/>
      <c r="AA44" s="20">
        <f>MATCH(P43,$AR$2:$AR$6,0)</f>
        <v>1</v>
      </c>
      <c r="AB44" s="25">
        <f>MATCH(T43,$AS$1:$AW$1,0)</f>
        <v>4</v>
      </c>
      <c r="AC44" s="148" t="s">
        <v>264</v>
      </c>
      <c r="AD44" s="72" t="s">
        <v>92</v>
      </c>
      <c r="AE44" s="72">
        <v>15</v>
      </c>
      <c r="AF44" s="72" t="s">
        <v>193</v>
      </c>
      <c r="AG44" s="72">
        <v>15</v>
      </c>
      <c r="AH44" s="72" t="s">
        <v>195</v>
      </c>
      <c r="AI44" s="72">
        <v>30</v>
      </c>
      <c r="AJ44" s="72" t="s">
        <v>95</v>
      </c>
      <c r="AK44" s="72">
        <v>15</v>
      </c>
      <c r="AL44" s="72" t="s">
        <v>196</v>
      </c>
      <c r="AM44" s="74">
        <v>25</v>
      </c>
      <c r="AN44" s="74">
        <f>AE44+AG44+AI44+AK44+AM44</f>
        <v>100</v>
      </c>
      <c r="AO44" s="219"/>
      <c r="AP44" s="221"/>
      <c r="AQ44" s="212"/>
      <c r="AR44" s="214"/>
      <c r="AS44" s="226"/>
      <c r="AT44" s="204"/>
      <c r="AU44" s="202"/>
      <c r="AV44" s="206"/>
      <c r="AW44" s="208"/>
      <c r="AX44" s="199"/>
      <c r="AY44" s="210"/>
      <c r="AZ44" s="181"/>
      <c r="BA44" s="78" t="e">
        <f>MATCH(AT43,$AR$2:$AR$6,0)</f>
        <v>#N/A</v>
      </c>
      <c r="BB44" s="79">
        <f>MATCH(AX43,$AS$1:$AW$1,0)</f>
        <v>4</v>
      </c>
      <c r="BC44" s="197"/>
      <c r="BD44" s="197"/>
      <c r="BE44" s="184"/>
      <c r="BF44" s="185"/>
      <c r="BG44" s="180"/>
      <c r="BH44" s="181"/>
      <c r="BI44" s="187"/>
      <c r="BJ44" s="188"/>
      <c r="BK44" s="193"/>
      <c r="BL44" s="195"/>
      <c r="BM44" s="174" t="s">
        <v>302</v>
      </c>
      <c r="BN44" s="354" t="s">
        <v>323</v>
      </c>
      <c r="BO44" s="165"/>
      <c r="BP44" s="166"/>
    </row>
    <row r="45" spans="2:69" ht="38.25" customHeight="1" thickBot="1" x14ac:dyDescent="0.3">
      <c r="B45" s="288"/>
      <c r="C45" s="270"/>
      <c r="D45" s="270"/>
      <c r="E45" s="268"/>
      <c r="F45" s="270"/>
      <c r="G45" s="268"/>
      <c r="H45" s="285"/>
      <c r="I45" s="268"/>
      <c r="J45" s="270"/>
      <c r="K45" s="270"/>
      <c r="L45" s="270"/>
      <c r="M45" s="270"/>
      <c r="N45" s="270"/>
      <c r="O45" s="270"/>
      <c r="P45" s="268"/>
      <c r="Q45" s="270"/>
      <c r="R45" s="187"/>
      <c r="S45" s="250"/>
      <c r="T45" s="187"/>
      <c r="U45" s="255"/>
      <c r="V45" s="187"/>
      <c r="W45" s="257"/>
      <c r="X45" s="259"/>
      <c r="Y45" s="262"/>
      <c r="Z45" s="265"/>
      <c r="AA45" s="1"/>
      <c r="AB45" s="1"/>
      <c r="AC45" s="93" t="s">
        <v>204</v>
      </c>
      <c r="AD45" s="253" t="s">
        <v>200</v>
      </c>
      <c r="AE45" s="253"/>
      <c r="AF45" s="253"/>
      <c r="AG45" s="253"/>
      <c r="AH45" s="253"/>
      <c r="AI45" s="253"/>
      <c r="AJ45" s="253"/>
      <c r="AK45" s="253"/>
      <c r="AL45" s="253"/>
      <c r="AM45" s="254"/>
      <c r="AN45" s="75" t="s">
        <v>201</v>
      </c>
      <c r="AO45" s="80"/>
      <c r="AP45" s="81"/>
      <c r="AQ45" s="81"/>
      <c r="AR45" s="81"/>
      <c r="AS45" s="81"/>
      <c r="AT45" s="81"/>
      <c r="AU45" s="81"/>
      <c r="AV45" s="81"/>
      <c r="AW45" s="81"/>
      <c r="AX45" s="81"/>
      <c r="AY45" s="81"/>
      <c r="AZ45" s="81"/>
      <c r="BA45" s="81"/>
      <c r="BB45" s="81"/>
      <c r="BC45" s="81"/>
      <c r="BD45" s="81"/>
      <c r="BE45" s="81"/>
      <c r="BF45" s="81"/>
      <c r="BG45" s="81"/>
      <c r="BH45" s="81"/>
      <c r="BI45" s="81"/>
      <c r="BJ45" s="81"/>
      <c r="BK45" s="81"/>
      <c r="BL45" s="82"/>
    </row>
    <row r="46" spans="2:69" ht="201" customHeight="1" thickBot="1" x14ac:dyDescent="0.3">
      <c r="B46" s="289"/>
      <c r="C46" s="204"/>
      <c r="D46" s="204"/>
      <c r="E46" s="269"/>
      <c r="F46" s="204"/>
      <c r="G46" s="269"/>
      <c r="H46" s="286"/>
      <c r="I46" s="269"/>
      <c r="J46" s="204"/>
      <c r="K46" s="204"/>
      <c r="L46" s="204"/>
      <c r="M46" s="204"/>
      <c r="N46" s="204"/>
      <c r="O46" s="204"/>
      <c r="P46" s="269"/>
      <c r="Q46" s="204"/>
      <c r="R46" s="243"/>
      <c r="S46" s="226"/>
      <c r="T46" s="243"/>
      <c r="U46" s="180"/>
      <c r="V46" s="243"/>
      <c r="W46" s="258"/>
      <c r="X46" s="260"/>
      <c r="Y46" s="263"/>
      <c r="Z46" s="266"/>
      <c r="AA46" s="35"/>
      <c r="AB46" s="35"/>
      <c r="AC46" s="91" t="s">
        <v>263</v>
      </c>
      <c r="AD46" s="73" t="s">
        <v>92</v>
      </c>
      <c r="AE46" s="73">
        <v>15</v>
      </c>
      <c r="AF46" s="73" t="s">
        <v>193</v>
      </c>
      <c r="AG46" s="73">
        <v>15</v>
      </c>
      <c r="AH46" s="73" t="s">
        <v>195</v>
      </c>
      <c r="AI46" s="73">
        <v>0</v>
      </c>
      <c r="AJ46" s="73" t="s">
        <v>95</v>
      </c>
      <c r="AK46" s="73">
        <v>15</v>
      </c>
      <c r="AL46" s="73" t="s">
        <v>196</v>
      </c>
      <c r="AM46" s="76">
        <v>0</v>
      </c>
      <c r="AN46" s="77">
        <f>AE46+AG46+AI46+AK46+AM46</f>
        <v>45</v>
      </c>
      <c r="AO46" s="83"/>
      <c r="AP46" s="84"/>
      <c r="AQ46" s="84"/>
      <c r="AR46" s="84"/>
      <c r="AS46" s="84"/>
      <c r="AT46" s="84"/>
      <c r="AU46" s="84"/>
      <c r="AV46" s="84"/>
      <c r="AW46" s="84"/>
      <c r="AX46" s="84"/>
      <c r="AY46" s="84"/>
      <c r="AZ46" s="84"/>
      <c r="BA46" s="84"/>
      <c r="BB46" s="84"/>
      <c r="BC46" s="84"/>
      <c r="BD46" s="84"/>
      <c r="BE46" s="84"/>
      <c r="BF46" s="84"/>
      <c r="BG46" s="84"/>
      <c r="BH46" s="84"/>
      <c r="BI46" s="84"/>
      <c r="BJ46" s="84"/>
      <c r="BK46" s="84"/>
      <c r="BL46" s="85"/>
      <c r="BM46" s="175" t="s">
        <v>293</v>
      </c>
      <c r="BN46" s="176"/>
      <c r="BO46" s="176"/>
      <c r="BP46" s="177"/>
    </row>
    <row r="47" spans="2:69" ht="116.25" customHeight="1" thickBot="1" x14ac:dyDescent="0.3">
      <c r="B47" s="287">
        <v>3</v>
      </c>
      <c r="C47" s="290">
        <v>41341</v>
      </c>
      <c r="D47" s="290">
        <v>43419</v>
      </c>
      <c r="E47" s="291" t="s">
        <v>266</v>
      </c>
      <c r="F47" s="203" t="s">
        <v>213</v>
      </c>
      <c r="G47" s="267" t="s">
        <v>280</v>
      </c>
      <c r="H47" s="284" t="s">
        <v>281</v>
      </c>
      <c r="I47" s="267" t="s">
        <v>104</v>
      </c>
      <c r="J47" s="203" t="s">
        <v>247</v>
      </c>
      <c r="K47" s="294" t="s">
        <v>111</v>
      </c>
      <c r="L47" s="203" t="s">
        <v>248</v>
      </c>
      <c r="M47" s="203" t="s">
        <v>249</v>
      </c>
      <c r="N47" s="203" t="s">
        <v>210</v>
      </c>
      <c r="O47" s="203">
        <v>2</v>
      </c>
      <c r="P47" s="267" t="str">
        <f>VLOOKUP(O47,$O$1:$P$5,2,FALSE)</f>
        <v xml:space="preserve">IMPROBABLE </v>
      </c>
      <c r="Q47" s="203" t="str">
        <f>VLOOKUP(P47,$P$1:$Q$5,2,FALSE)</f>
        <v xml:space="preserve">El evento puede ocurrir  en algún momento </v>
      </c>
      <c r="R47" s="186" t="str">
        <f>VLOOKUP(Q47,$Q$1:$R$5,2,FALSE)</f>
        <v>Al menos de 1 vez en los últimos 5 años</v>
      </c>
      <c r="S47" s="225">
        <v>4</v>
      </c>
      <c r="T47" s="186" t="str">
        <f>VLOOKUP(S47,$U$1:$V$5,2,FALSE)</f>
        <v>Mayor</v>
      </c>
      <c r="U47" s="178" t="str">
        <f>VLOOKUP(T47,$V$1:$W$5,2,FALSE)</f>
        <v>Si el hecho llegara a presentarse, tendría altas consecuencias o efectos sobre la entidad</v>
      </c>
      <c r="V47" s="186"/>
      <c r="W47" s="256" t="s">
        <v>55</v>
      </c>
      <c r="X47" s="259" t="s">
        <v>206</v>
      </c>
      <c r="Y47" s="261">
        <v>5</v>
      </c>
      <c r="Z47" s="264" t="str">
        <f>INDEX($AS$2:$AW$6,AA48,AB48)</f>
        <v xml:space="preserve">A: Zona de riesgo alta: Reducir el riesgo, Evitar, compartir  o transferir </v>
      </c>
      <c r="AA47" s="89"/>
      <c r="AB47" s="89"/>
      <c r="AC47" s="93" t="s">
        <v>203</v>
      </c>
      <c r="AD47" s="253" t="s">
        <v>194</v>
      </c>
      <c r="AE47" s="253"/>
      <c r="AF47" s="253"/>
      <c r="AG47" s="253"/>
      <c r="AH47" s="253"/>
      <c r="AI47" s="253"/>
      <c r="AJ47" s="253"/>
      <c r="AK47" s="253"/>
      <c r="AL47" s="253"/>
      <c r="AM47" s="254"/>
      <c r="AN47" s="102" t="s">
        <v>197</v>
      </c>
      <c r="AO47" s="218" t="s">
        <v>99</v>
      </c>
      <c r="AP47" s="220" t="s">
        <v>97</v>
      </c>
      <c r="AQ47" s="211">
        <f>VLOOKUP(AO47,$AN$9:$AO$11,2,FALSE)</f>
        <v>2</v>
      </c>
      <c r="AR47" s="213">
        <f>VLOOKUP(AP47,$AN$9:$AO$11,2,FALSE)</f>
        <v>0</v>
      </c>
      <c r="AS47" s="225">
        <f>O47-AQ47</f>
        <v>0</v>
      </c>
      <c r="AT47" s="203" t="e">
        <f>VLOOKUP(AS47,$O$1:$P$5,2,FALSE)</f>
        <v>#N/A</v>
      </c>
      <c r="AU47" s="201" t="e">
        <f>VLOOKUP(AT47,$P$1:$Q$5,2,FALSE)</f>
        <v>#N/A</v>
      </c>
      <c r="AV47" s="205" t="e">
        <f>VLOOKUP(AU47,$Q$1:$R$5,2,FALSE)</f>
        <v>#N/A</v>
      </c>
      <c r="AW47" s="207">
        <f>S47-AR47</f>
        <v>4</v>
      </c>
      <c r="AX47" s="198" t="str">
        <f>VLOOKUP(AW47,$U$1:$V$5,2,FALSE)</f>
        <v>Mayor</v>
      </c>
      <c r="AY47" s="209" t="str">
        <f>VLOOKUP(AX47,$V$1:$W$5,2,FALSE)</f>
        <v>Si el hecho llegara a presentarse, tendría altas consecuencias o efectos sobre la entidad</v>
      </c>
      <c r="AZ47" s="179"/>
      <c r="BA47" s="40"/>
      <c r="BB47" s="3"/>
      <c r="BC47" s="196" t="e">
        <f>INDEX($AS$2:$AW$6,BA48,BB48)</f>
        <v>#N/A</v>
      </c>
      <c r="BD47" s="196" t="s">
        <v>258</v>
      </c>
      <c r="BE47" s="182" t="s">
        <v>311</v>
      </c>
      <c r="BF47" s="183"/>
      <c r="BG47" s="178" t="s">
        <v>232</v>
      </c>
      <c r="BH47" s="179"/>
      <c r="BI47" s="186" t="s">
        <v>297</v>
      </c>
      <c r="BJ47" s="179"/>
      <c r="BK47" s="191" t="s">
        <v>312</v>
      </c>
      <c r="BL47" s="192"/>
      <c r="BM47" s="171">
        <v>1</v>
      </c>
      <c r="BN47" s="167">
        <v>2</v>
      </c>
      <c r="BO47" s="167">
        <v>3</v>
      </c>
      <c r="BP47" s="168">
        <v>4</v>
      </c>
    </row>
    <row r="48" spans="2:69" ht="409.5" customHeight="1" thickBot="1" x14ac:dyDescent="0.3">
      <c r="B48" s="288"/>
      <c r="C48" s="270"/>
      <c r="D48" s="270"/>
      <c r="E48" s="292"/>
      <c r="F48" s="270"/>
      <c r="G48" s="268"/>
      <c r="H48" s="285"/>
      <c r="I48" s="268"/>
      <c r="J48" s="270"/>
      <c r="K48" s="295"/>
      <c r="L48" s="270"/>
      <c r="M48" s="270"/>
      <c r="N48" s="270"/>
      <c r="O48" s="270"/>
      <c r="P48" s="268"/>
      <c r="Q48" s="270"/>
      <c r="R48" s="187"/>
      <c r="S48" s="250"/>
      <c r="T48" s="187"/>
      <c r="U48" s="255"/>
      <c r="V48" s="187"/>
      <c r="W48" s="257"/>
      <c r="X48" s="259"/>
      <c r="Y48" s="262"/>
      <c r="Z48" s="265"/>
      <c r="AA48" s="20">
        <f>MATCH(P47,$AR$2:$AR$6,0)</f>
        <v>2</v>
      </c>
      <c r="AB48" s="25">
        <f>MATCH(T47,$AS$1:$AW$1,0)</f>
        <v>4</v>
      </c>
      <c r="AC48" s="148" t="s">
        <v>282</v>
      </c>
      <c r="AD48" s="72" t="s">
        <v>92</v>
      </c>
      <c r="AE48" s="72">
        <v>15</v>
      </c>
      <c r="AF48" s="72" t="s">
        <v>193</v>
      </c>
      <c r="AG48" s="72">
        <v>15</v>
      </c>
      <c r="AH48" s="72" t="s">
        <v>195</v>
      </c>
      <c r="AI48" s="72">
        <v>30</v>
      </c>
      <c r="AJ48" s="72" t="s">
        <v>95</v>
      </c>
      <c r="AK48" s="72">
        <v>15</v>
      </c>
      <c r="AL48" s="72" t="s">
        <v>196</v>
      </c>
      <c r="AM48" s="74">
        <v>25</v>
      </c>
      <c r="AN48" s="74">
        <f>AE48+AG48+AI48+AK48+AM48</f>
        <v>100</v>
      </c>
      <c r="AO48" s="219"/>
      <c r="AP48" s="221"/>
      <c r="AQ48" s="212"/>
      <c r="AR48" s="214"/>
      <c r="AS48" s="226"/>
      <c r="AT48" s="204"/>
      <c r="AU48" s="202"/>
      <c r="AV48" s="206"/>
      <c r="AW48" s="208"/>
      <c r="AX48" s="199"/>
      <c r="AY48" s="210"/>
      <c r="AZ48" s="181"/>
      <c r="BA48" s="78" t="e">
        <f>MATCH(AT47,$AR$2:$AR$6,0)</f>
        <v>#N/A</v>
      </c>
      <c r="BB48" s="79">
        <f>MATCH(AX47,$AS$1:$AW$1,0)</f>
        <v>4</v>
      </c>
      <c r="BC48" s="197"/>
      <c r="BD48" s="197"/>
      <c r="BE48" s="184"/>
      <c r="BF48" s="185"/>
      <c r="BG48" s="180"/>
      <c r="BH48" s="181"/>
      <c r="BI48" s="187"/>
      <c r="BJ48" s="188"/>
      <c r="BK48" s="193"/>
      <c r="BL48" s="195"/>
      <c r="BM48" s="355" t="s">
        <v>316</v>
      </c>
      <c r="BN48" s="354" t="s">
        <v>324</v>
      </c>
      <c r="BO48" s="165"/>
      <c r="BP48" s="166"/>
    </row>
    <row r="49" spans="2:68" ht="74.25" customHeight="1" thickBot="1" x14ac:dyDescent="0.3">
      <c r="B49" s="288"/>
      <c r="C49" s="270"/>
      <c r="D49" s="270"/>
      <c r="E49" s="292"/>
      <c r="F49" s="270"/>
      <c r="G49" s="268"/>
      <c r="H49" s="285"/>
      <c r="I49" s="268"/>
      <c r="J49" s="270"/>
      <c r="K49" s="295"/>
      <c r="L49" s="270"/>
      <c r="M49" s="270"/>
      <c r="N49" s="270"/>
      <c r="O49" s="270"/>
      <c r="P49" s="268"/>
      <c r="Q49" s="270"/>
      <c r="R49" s="187"/>
      <c r="S49" s="250"/>
      <c r="T49" s="187"/>
      <c r="U49" s="255"/>
      <c r="V49" s="187"/>
      <c r="W49" s="257"/>
      <c r="X49" s="259"/>
      <c r="Y49" s="262"/>
      <c r="Z49" s="265"/>
      <c r="AA49" s="1"/>
      <c r="AB49" s="1"/>
      <c r="AC49" s="93" t="s">
        <v>204</v>
      </c>
      <c r="AD49" s="253" t="s">
        <v>200</v>
      </c>
      <c r="AE49" s="253"/>
      <c r="AF49" s="253"/>
      <c r="AG49" s="253"/>
      <c r="AH49" s="253"/>
      <c r="AI49" s="253"/>
      <c r="AJ49" s="253"/>
      <c r="AK49" s="253"/>
      <c r="AL49" s="253"/>
      <c r="AM49" s="254"/>
      <c r="AN49" s="75" t="s">
        <v>201</v>
      </c>
      <c r="AO49" s="80"/>
      <c r="AP49" s="81"/>
      <c r="AQ49" s="81"/>
      <c r="AR49" s="81"/>
      <c r="AS49" s="81"/>
      <c r="AT49" s="81"/>
      <c r="AU49" s="81"/>
      <c r="AV49" s="81"/>
      <c r="AW49" s="81"/>
      <c r="AX49" s="81"/>
      <c r="AY49" s="81"/>
      <c r="AZ49" s="81"/>
      <c r="BA49" s="81"/>
      <c r="BB49" s="81"/>
      <c r="BC49" s="81"/>
      <c r="BD49" s="81"/>
      <c r="BE49" s="81"/>
      <c r="BF49" s="81"/>
      <c r="BG49" s="81"/>
      <c r="BH49" s="81"/>
      <c r="BI49" s="81"/>
      <c r="BJ49" s="81"/>
      <c r="BK49" s="81"/>
      <c r="BL49" s="82"/>
    </row>
    <row r="50" spans="2:68" ht="84.75" customHeight="1" thickBot="1" x14ac:dyDescent="0.3">
      <c r="B50" s="289"/>
      <c r="C50" s="204"/>
      <c r="D50" s="204"/>
      <c r="E50" s="293"/>
      <c r="F50" s="204"/>
      <c r="G50" s="269"/>
      <c r="H50" s="286"/>
      <c r="I50" s="269"/>
      <c r="J50" s="204"/>
      <c r="K50" s="296"/>
      <c r="L50" s="204"/>
      <c r="M50" s="204"/>
      <c r="N50" s="204"/>
      <c r="O50" s="204"/>
      <c r="P50" s="269"/>
      <c r="Q50" s="204"/>
      <c r="R50" s="243"/>
      <c r="S50" s="226"/>
      <c r="T50" s="243"/>
      <c r="U50" s="180"/>
      <c r="V50" s="243"/>
      <c r="W50" s="258"/>
      <c r="X50" s="260"/>
      <c r="Y50" s="263"/>
      <c r="Z50" s="266"/>
      <c r="AA50" s="35"/>
      <c r="AB50" s="35"/>
      <c r="AC50" s="91" t="s">
        <v>265</v>
      </c>
      <c r="AD50" s="73" t="s">
        <v>92</v>
      </c>
      <c r="AE50" s="73">
        <v>15</v>
      </c>
      <c r="AF50" s="73" t="s">
        <v>193</v>
      </c>
      <c r="AG50" s="73">
        <v>15</v>
      </c>
      <c r="AH50" s="73" t="s">
        <v>195</v>
      </c>
      <c r="AI50" s="73">
        <v>0</v>
      </c>
      <c r="AJ50" s="73" t="s">
        <v>95</v>
      </c>
      <c r="AK50" s="73">
        <v>15</v>
      </c>
      <c r="AL50" s="73" t="s">
        <v>196</v>
      </c>
      <c r="AM50" s="76">
        <v>0</v>
      </c>
      <c r="AN50" s="77">
        <f>AE50+AG50+AI50+AK50+AM50</f>
        <v>45</v>
      </c>
      <c r="AO50" s="83"/>
      <c r="AP50" s="84"/>
      <c r="AQ50" s="84"/>
      <c r="AR50" s="84"/>
      <c r="AS50" s="84"/>
      <c r="AT50" s="84"/>
      <c r="AU50" s="84"/>
      <c r="AV50" s="84"/>
      <c r="AW50" s="84"/>
      <c r="AX50" s="84"/>
      <c r="AY50" s="84"/>
      <c r="AZ50" s="84"/>
      <c r="BA50" s="84"/>
      <c r="BB50" s="84"/>
      <c r="BC50" s="84"/>
      <c r="BD50" s="84"/>
      <c r="BE50" s="84"/>
      <c r="BF50" s="84"/>
      <c r="BG50" s="84"/>
      <c r="BH50" s="84"/>
      <c r="BI50" s="84"/>
      <c r="BJ50" s="84"/>
      <c r="BK50" s="84"/>
      <c r="BL50" s="85"/>
      <c r="BM50" s="175" t="s">
        <v>293</v>
      </c>
      <c r="BN50" s="176"/>
      <c r="BO50" s="176"/>
      <c r="BP50" s="177"/>
    </row>
    <row r="51" spans="2:68" ht="116.25" customHeight="1" thickBot="1" x14ac:dyDescent="0.3">
      <c r="B51" s="287">
        <v>4</v>
      </c>
      <c r="C51" s="290"/>
      <c r="D51" s="290">
        <v>43419</v>
      </c>
      <c r="E51" s="291" t="s">
        <v>266</v>
      </c>
      <c r="F51" s="203" t="s">
        <v>214</v>
      </c>
      <c r="G51" s="267" t="s">
        <v>270</v>
      </c>
      <c r="H51" s="284" t="s">
        <v>269</v>
      </c>
      <c r="I51" s="268" t="s">
        <v>104</v>
      </c>
      <c r="J51" s="203" t="s">
        <v>228</v>
      </c>
      <c r="K51" s="203" t="s">
        <v>110</v>
      </c>
      <c r="L51" s="203" t="s">
        <v>217</v>
      </c>
      <c r="M51" s="203" t="s">
        <v>250</v>
      </c>
      <c r="N51" s="203" t="s">
        <v>210</v>
      </c>
      <c r="O51" s="203">
        <v>2</v>
      </c>
      <c r="P51" s="267" t="str">
        <f>VLOOKUP(O51,$O$1:$P$5,2,FALSE)</f>
        <v xml:space="preserve">IMPROBABLE </v>
      </c>
      <c r="Q51" s="203" t="str">
        <f>VLOOKUP(P51,$P$1:$Q$5,2,FALSE)</f>
        <v xml:space="preserve">El evento puede ocurrir  en algún momento </v>
      </c>
      <c r="R51" s="186" t="str">
        <f>VLOOKUP(Q51,$Q$1:$R$5,2,FALSE)</f>
        <v>Al menos de 1 vez en los últimos 5 años</v>
      </c>
      <c r="S51" s="225">
        <v>5</v>
      </c>
      <c r="T51" s="186" t="str">
        <f>VLOOKUP(S51,$U$1:$V$5,2,FALSE)</f>
        <v xml:space="preserve">Catastrófico </v>
      </c>
      <c r="U51" s="178" t="str">
        <f>VLOOKUP(T51,$V$1:$W$5,2,FALSE)</f>
        <v xml:space="preserve">Si el hecho llegara a presentarse, tendría desastrosas consecuencias o efectos sobre la entidad . </v>
      </c>
      <c r="V51" s="186"/>
      <c r="W51" s="299" t="s">
        <v>55</v>
      </c>
      <c r="X51" s="299" t="s">
        <v>206</v>
      </c>
      <c r="Y51" s="261">
        <v>3</v>
      </c>
      <c r="Z51" s="264" t="str">
        <f>INDEX($AS$2:$AW$6,AA52,AB52)</f>
        <v xml:space="preserve">E: Zona de riesgo Extrema: Reducir el riesgo, evitar , compartir y transferir </v>
      </c>
      <c r="AA51" s="89"/>
      <c r="AB51" s="89"/>
      <c r="AC51" s="92" t="s">
        <v>203</v>
      </c>
      <c r="AD51" s="222" t="s">
        <v>194</v>
      </c>
      <c r="AE51" s="223"/>
      <c r="AF51" s="223"/>
      <c r="AG51" s="223"/>
      <c r="AH51" s="223"/>
      <c r="AI51" s="223"/>
      <c r="AJ51" s="223"/>
      <c r="AK51" s="223"/>
      <c r="AL51" s="223"/>
      <c r="AM51" s="224"/>
      <c r="AN51" s="102" t="s">
        <v>197</v>
      </c>
      <c r="AO51" s="218" t="s">
        <v>99</v>
      </c>
      <c r="AP51" s="220" t="s">
        <v>97</v>
      </c>
      <c r="AQ51" s="211">
        <f>VLOOKUP(AO51,$AN$9:$AO$11,2,FALSE)</f>
        <v>2</v>
      </c>
      <c r="AR51" s="213">
        <f>VLOOKUP(AP51,$AN$9:$AO$11,2,FALSE)</f>
        <v>0</v>
      </c>
      <c r="AS51" s="225">
        <f>O51-AQ51</f>
        <v>0</v>
      </c>
      <c r="AT51" s="203" t="e">
        <f>VLOOKUP(AS51,$O$1:$P$5,2,FALSE)</f>
        <v>#N/A</v>
      </c>
      <c r="AU51" s="201" t="e">
        <f>VLOOKUP(AT51,$P$1:$Q$5,2,FALSE)</f>
        <v>#N/A</v>
      </c>
      <c r="AV51" s="205" t="e">
        <f>VLOOKUP(AU51,$Q$1:$R$5,2,FALSE)</f>
        <v>#N/A</v>
      </c>
      <c r="AW51" s="207">
        <f>S51-AR51</f>
        <v>5</v>
      </c>
      <c r="AX51" s="198" t="str">
        <f>VLOOKUP(AW51,$U$1:$V$5,2,FALSE)</f>
        <v xml:space="preserve">Catastrófico </v>
      </c>
      <c r="AY51" s="209" t="str">
        <f>VLOOKUP(AX51,$V$1:$W$5,2,FALSE)</f>
        <v xml:space="preserve">Si el hecho llegara a presentarse, tendría desastrosas consecuencias o efectos sobre la entidad . </v>
      </c>
      <c r="AZ51" s="179"/>
      <c r="BA51" s="40"/>
      <c r="BB51" s="1"/>
      <c r="BC51" s="196" t="e">
        <f>INDEX($AS$2:$AW$6,BA52,BB52)</f>
        <v>#N/A</v>
      </c>
      <c r="BD51" s="196" t="s">
        <v>258</v>
      </c>
      <c r="BE51" s="182" t="s">
        <v>310</v>
      </c>
      <c r="BF51" s="183"/>
      <c r="BG51" s="178" t="s">
        <v>232</v>
      </c>
      <c r="BH51" s="179"/>
      <c r="BI51" s="186" t="s">
        <v>298</v>
      </c>
      <c r="BJ51" s="179"/>
      <c r="BK51" s="191" t="s">
        <v>300</v>
      </c>
      <c r="BL51" s="192"/>
      <c r="BM51" s="171">
        <v>1</v>
      </c>
      <c r="BN51" s="167">
        <v>2</v>
      </c>
      <c r="BO51" s="167">
        <v>3</v>
      </c>
      <c r="BP51" s="168">
        <v>4</v>
      </c>
    </row>
    <row r="52" spans="2:68" ht="409.5" customHeight="1" thickBot="1" x14ac:dyDescent="0.3">
      <c r="B52" s="288"/>
      <c r="C52" s="270"/>
      <c r="D52" s="270"/>
      <c r="E52" s="292"/>
      <c r="F52" s="270"/>
      <c r="G52" s="268"/>
      <c r="H52" s="285"/>
      <c r="I52" s="268"/>
      <c r="J52" s="270"/>
      <c r="K52" s="270"/>
      <c r="L52" s="270"/>
      <c r="M52" s="270"/>
      <c r="N52" s="270"/>
      <c r="O52" s="270"/>
      <c r="P52" s="268"/>
      <c r="Q52" s="270"/>
      <c r="R52" s="187"/>
      <c r="S52" s="250"/>
      <c r="T52" s="187"/>
      <c r="U52" s="255"/>
      <c r="V52" s="187"/>
      <c r="W52" s="300"/>
      <c r="X52" s="300"/>
      <c r="Y52" s="262"/>
      <c r="Z52" s="265"/>
      <c r="AA52" s="20">
        <f>MATCH(P51,$AR$2:$AR$6,0)</f>
        <v>2</v>
      </c>
      <c r="AB52" s="25">
        <f>MATCH(T51,$AS$1:$AW$1,0)</f>
        <v>5</v>
      </c>
      <c r="AC52" s="160" t="s">
        <v>251</v>
      </c>
      <c r="AD52" s="72" t="s">
        <v>92</v>
      </c>
      <c r="AE52" s="72">
        <v>15</v>
      </c>
      <c r="AF52" s="72" t="s">
        <v>193</v>
      </c>
      <c r="AG52" s="72">
        <v>15</v>
      </c>
      <c r="AH52" s="72" t="s">
        <v>195</v>
      </c>
      <c r="AI52" s="72">
        <v>30</v>
      </c>
      <c r="AJ52" s="72" t="s">
        <v>95</v>
      </c>
      <c r="AK52" s="72">
        <v>15</v>
      </c>
      <c r="AL52" s="72" t="s">
        <v>196</v>
      </c>
      <c r="AM52" s="74">
        <v>25</v>
      </c>
      <c r="AN52" s="74">
        <f>AE52+AG52+AI52+AK52+AM52</f>
        <v>100</v>
      </c>
      <c r="AO52" s="219"/>
      <c r="AP52" s="221"/>
      <c r="AQ52" s="212"/>
      <c r="AR52" s="214"/>
      <c r="AS52" s="226"/>
      <c r="AT52" s="204"/>
      <c r="AU52" s="202"/>
      <c r="AV52" s="206"/>
      <c r="AW52" s="208"/>
      <c r="AX52" s="199"/>
      <c r="AY52" s="210"/>
      <c r="AZ52" s="181"/>
      <c r="BA52" s="78" t="e">
        <f>MATCH(AT51,$AR$2:$AR$6,0)</f>
        <v>#N/A</v>
      </c>
      <c r="BB52" s="79">
        <f>MATCH(AX51,$AS$1:$AW$1,0)</f>
        <v>5</v>
      </c>
      <c r="BC52" s="197"/>
      <c r="BD52" s="197"/>
      <c r="BE52" s="184"/>
      <c r="BF52" s="185"/>
      <c r="BG52" s="180"/>
      <c r="BH52" s="181"/>
      <c r="BI52" s="187"/>
      <c r="BJ52" s="188"/>
      <c r="BK52" s="193"/>
      <c r="BL52" s="195"/>
      <c r="BM52" s="355" t="s">
        <v>313</v>
      </c>
      <c r="BN52" s="354" t="s">
        <v>317</v>
      </c>
      <c r="BO52" s="165"/>
      <c r="BP52" s="166"/>
    </row>
    <row r="53" spans="2:68" ht="81" customHeight="1" thickBot="1" x14ac:dyDescent="0.3">
      <c r="B53" s="288"/>
      <c r="C53" s="270"/>
      <c r="D53" s="270"/>
      <c r="E53" s="292"/>
      <c r="F53" s="270"/>
      <c r="G53" s="268"/>
      <c r="H53" s="285"/>
      <c r="I53" s="268"/>
      <c r="J53" s="270"/>
      <c r="K53" s="270"/>
      <c r="L53" s="270"/>
      <c r="M53" s="270"/>
      <c r="N53" s="270"/>
      <c r="O53" s="270"/>
      <c r="P53" s="268"/>
      <c r="Q53" s="270"/>
      <c r="R53" s="187"/>
      <c r="S53" s="250"/>
      <c r="T53" s="187"/>
      <c r="U53" s="255"/>
      <c r="V53" s="187"/>
      <c r="W53" s="300"/>
      <c r="X53" s="300"/>
      <c r="Y53" s="262"/>
      <c r="Z53" s="265"/>
      <c r="AA53" s="1"/>
      <c r="AB53" s="1"/>
      <c r="AC53" s="93" t="s">
        <v>204</v>
      </c>
      <c r="AD53" s="302" t="s">
        <v>200</v>
      </c>
      <c r="AE53" s="253"/>
      <c r="AF53" s="253"/>
      <c r="AG53" s="253"/>
      <c r="AH53" s="253"/>
      <c r="AI53" s="253"/>
      <c r="AJ53" s="253"/>
      <c r="AK53" s="253"/>
      <c r="AL53" s="253"/>
      <c r="AM53" s="254"/>
      <c r="AN53" s="75" t="s">
        <v>201</v>
      </c>
      <c r="AO53" s="80"/>
      <c r="AP53" s="81"/>
      <c r="AQ53" s="81"/>
      <c r="AR53" s="81"/>
      <c r="AS53" s="81"/>
      <c r="AT53" s="81"/>
      <c r="AU53" s="81"/>
      <c r="AV53" s="81"/>
      <c r="AW53" s="81"/>
      <c r="AX53" s="81"/>
      <c r="AY53" s="81"/>
      <c r="AZ53" s="81"/>
      <c r="BA53" s="81"/>
      <c r="BB53" s="81"/>
      <c r="BC53" s="81"/>
      <c r="BD53" s="81"/>
      <c r="BE53" s="81"/>
      <c r="BF53" s="81"/>
      <c r="BG53" s="81"/>
      <c r="BH53" s="81"/>
      <c r="BI53" s="81"/>
      <c r="BJ53" s="81"/>
      <c r="BK53" s="81"/>
      <c r="BL53" s="82"/>
    </row>
    <row r="54" spans="2:68" ht="85.5" customHeight="1" thickBot="1" x14ac:dyDescent="0.3">
      <c r="B54" s="305"/>
      <c r="C54" s="306"/>
      <c r="D54" s="204"/>
      <c r="E54" s="307"/>
      <c r="F54" s="306"/>
      <c r="G54" s="308"/>
      <c r="H54" s="286"/>
      <c r="I54" s="308"/>
      <c r="J54" s="306"/>
      <c r="K54" s="306"/>
      <c r="L54" s="306"/>
      <c r="M54" s="306"/>
      <c r="N54" s="306"/>
      <c r="O54" s="306"/>
      <c r="P54" s="308"/>
      <c r="Q54" s="306"/>
      <c r="R54" s="297"/>
      <c r="S54" s="309"/>
      <c r="T54" s="297"/>
      <c r="U54" s="298"/>
      <c r="V54" s="297"/>
      <c r="W54" s="301"/>
      <c r="X54" s="301"/>
      <c r="Y54" s="303"/>
      <c r="Z54" s="304"/>
      <c r="AA54" s="103"/>
      <c r="AB54" s="103"/>
      <c r="AC54" s="104"/>
      <c r="AD54" s="105" t="s">
        <v>92</v>
      </c>
      <c r="AE54" s="105">
        <v>0</v>
      </c>
      <c r="AF54" s="105" t="s">
        <v>193</v>
      </c>
      <c r="AG54" s="105">
        <v>0</v>
      </c>
      <c r="AH54" s="105" t="s">
        <v>195</v>
      </c>
      <c r="AI54" s="105">
        <v>0</v>
      </c>
      <c r="AJ54" s="105" t="s">
        <v>95</v>
      </c>
      <c r="AK54" s="105">
        <v>0</v>
      </c>
      <c r="AL54" s="105" t="s">
        <v>196</v>
      </c>
      <c r="AM54" s="106">
        <v>0</v>
      </c>
      <c r="AN54" s="107">
        <f>AE54+AG54+AI54+AK54+AM54</f>
        <v>0</v>
      </c>
      <c r="AO54" s="108"/>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10"/>
      <c r="BM54" s="175" t="s">
        <v>293</v>
      </c>
      <c r="BN54" s="176"/>
      <c r="BO54" s="176"/>
      <c r="BP54" s="177"/>
    </row>
    <row r="55" spans="2:68" ht="116.25" customHeight="1" thickBot="1" x14ac:dyDescent="0.3">
      <c r="B55" s="310">
        <v>5</v>
      </c>
      <c r="C55" s="290">
        <v>40680</v>
      </c>
      <c r="D55" s="290">
        <v>43419</v>
      </c>
      <c r="E55" s="316" t="s">
        <v>266</v>
      </c>
      <c r="F55" s="203" t="s">
        <v>213</v>
      </c>
      <c r="G55" s="267" t="s">
        <v>271</v>
      </c>
      <c r="H55" s="284" t="s">
        <v>272</v>
      </c>
      <c r="I55" s="267" t="s">
        <v>104</v>
      </c>
      <c r="J55" s="203" t="s">
        <v>234</v>
      </c>
      <c r="K55" s="203" t="s">
        <v>113</v>
      </c>
      <c r="L55" s="203" t="s">
        <v>245</v>
      </c>
      <c r="M55" s="203" t="s">
        <v>238</v>
      </c>
      <c r="N55" s="203" t="s">
        <v>210</v>
      </c>
      <c r="O55" s="313">
        <v>2</v>
      </c>
      <c r="P55" s="267" t="str">
        <f>VLOOKUP(O55,$O$1:$P$5,2,FALSE)</f>
        <v xml:space="preserve">IMPROBABLE </v>
      </c>
      <c r="Q55" s="203" t="str">
        <f>VLOOKUP(P55,$P$1:$Q$5,2,FALSE)</f>
        <v xml:space="preserve">El evento puede ocurrir  en algún momento </v>
      </c>
      <c r="R55" s="186" t="str">
        <f>VLOOKUP(Q55,$Q$1:$R$5,2,FALSE)</f>
        <v>Al menos de 1 vez en los últimos 5 años</v>
      </c>
      <c r="S55" s="225">
        <v>5</v>
      </c>
      <c r="T55" s="186" t="str">
        <f>VLOOKUP(S55,$U$1:$V$5,2,FALSE)</f>
        <v xml:space="preserve">Catastrófico </v>
      </c>
      <c r="U55" s="178" t="str">
        <f>VLOOKUP(T55,$V$1:$W$5,2,FALSE)</f>
        <v xml:space="preserve">Si el hecho llegara a presentarse, tendría desastrosas consecuencias o efectos sobre la entidad . </v>
      </c>
      <c r="V55" s="186"/>
      <c r="W55" s="256" t="s">
        <v>53</v>
      </c>
      <c r="X55" s="259" t="s">
        <v>206</v>
      </c>
      <c r="Y55" s="261">
        <v>4</v>
      </c>
      <c r="Z55" s="264" t="str">
        <f>INDEX($AS$2:$AW$6,AA56,AB56)</f>
        <v xml:space="preserve">E: Zona de riesgo Extrema: Reducir el riesgo, evitar , compartir y transferir </v>
      </c>
      <c r="AA55" s="89"/>
      <c r="AB55" s="89"/>
      <c r="AC55" s="93" t="s">
        <v>203</v>
      </c>
      <c r="AD55" s="253" t="s">
        <v>194</v>
      </c>
      <c r="AE55" s="253"/>
      <c r="AF55" s="253"/>
      <c r="AG55" s="253"/>
      <c r="AH55" s="253"/>
      <c r="AI55" s="253"/>
      <c r="AJ55" s="253"/>
      <c r="AK55" s="253"/>
      <c r="AL55" s="253"/>
      <c r="AM55" s="254"/>
      <c r="AN55" s="102" t="s">
        <v>197</v>
      </c>
      <c r="AO55" s="218" t="s">
        <v>99</v>
      </c>
      <c r="AP55" s="220" t="s">
        <v>99</v>
      </c>
      <c r="AQ55" s="211">
        <f>VLOOKUP(AO55,$AN$9:$AO$11,2,FALSE)</f>
        <v>2</v>
      </c>
      <c r="AR55" s="213">
        <f>VLOOKUP(AP55,$AN$9:$AO$11,2,FALSE)</f>
        <v>2</v>
      </c>
      <c r="AS55" s="225">
        <f>O55-AQ55</f>
        <v>0</v>
      </c>
      <c r="AT55" s="203" t="e">
        <f>VLOOKUP(AS55,$O$1:$P$5,2,FALSE)</f>
        <v>#N/A</v>
      </c>
      <c r="AU55" s="201" t="e">
        <f>VLOOKUP(AT55,$P$1:$Q$5,2,FALSE)</f>
        <v>#N/A</v>
      </c>
      <c r="AV55" s="205" t="e">
        <f>VLOOKUP(AU55,$Q$1:$R$5,2,FALSE)</f>
        <v>#N/A</v>
      </c>
      <c r="AW55" s="207">
        <f>S55-AR55</f>
        <v>3</v>
      </c>
      <c r="AX55" s="198" t="str">
        <f>VLOOKUP(AW55,$U$1:$V$5,2,FALSE)</f>
        <v xml:space="preserve">Moderado </v>
      </c>
      <c r="AY55" s="209" t="str">
        <f>VLOOKUP(AX55,$V$1:$W$5,2,FALSE)</f>
        <v>Si el hecho llegara a presentarse, tendría medianas consecuencias o efectos sobre la entidad</v>
      </c>
      <c r="AZ55" s="179"/>
      <c r="BA55" s="40"/>
      <c r="BB55" s="3"/>
      <c r="BC55" s="196" t="e">
        <f>INDEX($AS$2:$AW$6,BA56,BB56)</f>
        <v>#N/A</v>
      </c>
      <c r="BD55" s="196" t="s">
        <v>258</v>
      </c>
      <c r="BE55" s="182" t="s">
        <v>273</v>
      </c>
      <c r="BF55" s="183"/>
      <c r="BG55" s="178"/>
      <c r="BH55" s="179"/>
      <c r="BI55" s="186" t="s">
        <v>283</v>
      </c>
      <c r="BJ55" s="179"/>
      <c r="BK55" s="191" t="s">
        <v>268</v>
      </c>
      <c r="BL55" s="192"/>
      <c r="BM55" s="171">
        <v>1</v>
      </c>
      <c r="BN55" s="167">
        <v>2</v>
      </c>
      <c r="BO55" s="167">
        <v>3</v>
      </c>
      <c r="BP55" s="168">
        <v>4</v>
      </c>
    </row>
    <row r="56" spans="2:68" ht="286.5" customHeight="1" thickBot="1" x14ac:dyDescent="0.3">
      <c r="B56" s="311"/>
      <c r="C56" s="270"/>
      <c r="D56" s="270"/>
      <c r="E56" s="292"/>
      <c r="F56" s="270"/>
      <c r="G56" s="268"/>
      <c r="H56" s="285"/>
      <c r="I56" s="268"/>
      <c r="J56" s="270"/>
      <c r="K56" s="270"/>
      <c r="L56" s="270"/>
      <c r="M56" s="270"/>
      <c r="N56" s="270"/>
      <c r="O56" s="314"/>
      <c r="P56" s="268"/>
      <c r="Q56" s="270"/>
      <c r="R56" s="187"/>
      <c r="S56" s="250"/>
      <c r="T56" s="187"/>
      <c r="U56" s="255"/>
      <c r="V56" s="187"/>
      <c r="W56" s="257"/>
      <c r="X56" s="259"/>
      <c r="Y56" s="262"/>
      <c r="Z56" s="265"/>
      <c r="AA56" s="20">
        <f>MATCH(P55,$AR$2:$AR$6,0)</f>
        <v>2</v>
      </c>
      <c r="AB56" s="25">
        <f>MATCH(T55,$AS$1:$AW$1,0)</f>
        <v>5</v>
      </c>
      <c r="AC56" s="148" t="s">
        <v>242</v>
      </c>
      <c r="AD56" s="72" t="s">
        <v>92</v>
      </c>
      <c r="AE56" s="72">
        <v>15</v>
      </c>
      <c r="AF56" s="72" t="s">
        <v>193</v>
      </c>
      <c r="AG56" s="72">
        <v>15</v>
      </c>
      <c r="AH56" s="72" t="s">
        <v>195</v>
      </c>
      <c r="AI56" s="72">
        <v>30</v>
      </c>
      <c r="AJ56" s="72" t="s">
        <v>95</v>
      </c>
      <c r="AK56" s="72">
        <v>15</v>
      </c>
      <c r="AL56" s="72" t="s">
        <v>196</v>
      </c>
      <c r="AM56" s="74">
        <v>25</v>
      </c>
      <c r="AN56" s="74">
        <f>AE56+AG56+AI56+AK56+AM56</f>
        <v>100</v>
      </c>
      <c r="AO56" s="219"/>
      <c r="AP56" s="221"/>
      <c r="AQ56" s="212"/>
      <c r="AR56" s="214"/>
      <c r="AS56" s="226"/>
      <c r="AT56" s="204"/>
      <c r="AU56" s="202"/>
      <c r="AV56" s="206"/>
      <c r="AW56" s="208"/>
      <c r="AX56" s="199"/>
      <c r="AY56" s="210"/>
      <c r="AZ56" s="181"/>
      <c r="BA56" s="78" t="e">
        <f>MATCH(AT55,$AR$2:$AR$6,0)</f>
        <v>#N/A</v>
      </c>
      <c r="BB56" s="79">
        <f>MATCH(AX55,$AS$1:$AW$1,0)</f>
        <v>3</v>
      </c>
      <c r="BC56" s="197"/>
      <c r="BD56" s="197"/>
      <c r="BE56" s="184"/>
      <c r="BF56" s="185"/>
      <c r="BG56" s="180"/>
      <c r="BH56" s="181"/>
      <c r="BI56" s="187"/>
      <c r="BJ56" s="188"/>
      <c r="BK56" s="193"/>
      <c r="BL56" s="195"/>
      <c r="BM56" s="355" t="s">
        <v>318</v>
      </c>
      <c r="BN56" s="354" t="s">
        <v>319</v>
      </c>
      <c r="BO56" s="165"/>
      <c r="BP56" s="166"/>
    </row>
    <row r="57" spans="2:68" ht="72.75" customHeight="1" thickBot="1" x14ac:dyDescent="0.3">
      <c r="B57" s="311"/>
      <c r="C57" s="270"/>
      <c r="D57" s="270"/>
      <c r="E57" s="292"/>
      <c r="F57" s="270"/>
      <c r="G57" s="268"/>
      <c r="H57" s="285"/>
      <c r="I57" s="268"/>
      <c r="J57" s="270"/>
      <c r="K57" s="270"/>
      <c r="L57" s="270"/>
      <c r="M57" s="270"/>
      <c r="N57" s="270"/>
      <c r="O57" s="314"/>
      <c r="P57" s="268"/>
      <c r="Q57" s="270"/>
      <c r="R57" s="187"/>
      <c r="S57" s="250"/>
      <c r="T57" s="187"/>
      <c r="U57" s="255"/>
      <c r="V57" s="187"/>
      <c r="W57" s="257"/>
      <c r="X57" s="259"/>
      <c r="Y57" s="262"/>
      <c r="Z57" s="265"/>
      <c r="AA57" s="1"/>
      <c r="AB57" s="1"/>
      <c r="AC57" s="93" t="s">
        <v>204</v>
      </c>
      <c r="AD57" s="253" t="s">
        <v>200</v>
      </c>
      <c r="AE57" s="253"/>
      <c r="AF57" s="253"/>
      <c r="AG57" s="253"/>
      <c r="AH57" s="253"/>
      <c r="AI57" s="253"/>
      <c r="AJ57" s="253"/>
      <c r="AK57" s="253"/>
      <c r="AL57" s="253"/>
      <c r="AM57" s="254"/>
      <c r="AN57" s="75" t="s">
        <v>201</v>
      </c>
      <c r="AO57" s="80"/>
      <c r="AP57" s="81"/>
      <c r="AQ57" s="81"/>
      <c r="AR57" s="81"/>
      <c r="AS57" s="81"/>
      <c r="AT57" s="81"/>
      <c r="AU57" s="81"/>
      <c r="AV57" s="81"/>
      <c r="AW57" s="81"/>
      <c r="AX57" s="81"/>
      <c r="AY57" s="81"/>
      <c r="AZ57" s="81"/>
      <c r="BA57" s="81"/>
      <c r="BB57" s="81"/>
      <c r="BC57" s="81"/>
      <c r="BD57" s="81"/>
      <c r="BE57" s="81"/>
      <c r="BF57" s="81"/>
      <c r="BG57" s="81"/>
      <c r="BH57" s="81"/>
      <c r="BI57" s="81"/>
      <c r="BJ57" s="81"/>
      <c r="BK57" s="81"/>
      <c r="BL57" s="82"/>
    </row>
    <row r="58" spans="2:68" ht="156" customHeight="1" thickBot="1" x14ac:dyDescent="0.3">
      <c r="B58" s="312"/>
      <c r="C58" s="204"/>
      <c r="D58" s="204"/>
      <c r="E58" s="293"/>
      <c r="F58" s="204"/>
      <c r="G58" s="269"/>
      <c r="H58" s="286"/>
      <c r="I58" s="269"/>
      <c r="J58" s="204"/>
      <c r="K58" s="204"/>
      <c r="L58" s="204"/>
      <c r="M58" s="204"/>
      <c r="N58" s="204"/>
      <c r="O58" s="315"/>
      <c r="P58" s="269"/>
      <c r="Q58" s="204"/>
      <c r="R58" s="243"/>
      <c r="S58" s="226"/>
      <c r="T58" s="243"/>
      <c r="U58" s="180"/>
      <c r="V58" s="243"/>
      <c r="W58" s="258"/>
      <c r="X58" s="260"/>
      <c r="Y58" s="263"/>
      <c r="Z58" s="266"/>
      <c r="AA58" s="35"/>
      <c r="AB58" s="35"/>
      <c r="AC58" s="148" t="s">
        <v>235</v>
      </c>
      <c r="AD58" s="73" t="s">
        <v>92</v>
      </c>
      <c r="AE58" s="73">
        <v>15</v>
      </c>
      <c r="AF58" s="73" t="s">
        <v>193</v>
      </c>
      <c r="AG58" s="73">
        <v>0</v>
      </c>
      <c r="AH58" s="73" t="s">
        <v>195</v>
      </c>
      <c r="AI58" s="73">
        <v>30</v>
      </c>
      <c r="AJ58" s="73" t="s">
        <v>95</v>
      </c>
      <c r="AK58" s="73">
        <v>15</v>
      </c>
      <c r="AL58" s="73" t="s">
        <v>196</v>
      </c>
      <c r="AM58" s="76">
        <v>25</v>
      </c>
      <c r="AN58" s="77">
        <f>AE58+AG58+AI58+AK58+AM58</f>
        <v>85</v>
      </c>
      <c r="AO58" s="83"/>
      <c r="AP58" s="84"/>
      <c r="AQ58" s="84"/>
      <c r="AR58" s="84"/>
      <c r="AS58" s="84"/>
      <c r="AT58" s="84"/>
      <c r="AU58" s="84"/>
      <c r="AV58" s="84"/>
      <c r="AW58" s="84"/>
      <c r="AX58" s="84"/>
      <c r="AY58" s="84"/>
      <c r="AZ58" s="84"/>
      <c r="BA58" s="84"/>
      <c r="BB58" s="84"/>
      <c r="BC58" s="84"/>
      <c r="BD58" s="84"/>
      <c r="BE58" s="84"/>
      <c r="BF58" s="84"/>
      <c r="BG58" s="84"/>
      <c r="BH58" s="84"/>
      <c r="BI58" s="84"/>
      <c r="BJ58" s="84"/>
      <c r="BK58" s="84"/>
      <c r="BL58" s="85"/>
      <c r="BM58" s="175" t="s">
        <v>293</v>
      </c>
      <c r="BN58" s="176"/>
      <c r="BO58" s="176"/>
      <c r="BP58" s="177"/>
    </row>
    <row r="59" spans="2:68" ht="116.25" customHeight="1" thickBot="1" x14ac:dyDescent="0.3">
      <c r="B59" s="310">
        <v>6</v>
      </c>
      <c r="C59" s="290">
        <v>40680</v>
      </c>
      <c r="D59" s="290">
        <v>43419</v>
      </c>
      <c r="E59" s="291" t="s">
        <v>266</v>
      </c>
      <c r="F59" s="203" t="s">
        <v>213</v>
      </c>
      <c r="G59" s="267" t="s">
        <v>218</v>
      </c>
      <c r="H59" s="284" t="s">
        <v>284</v>
      </c>
      <c r="I59" s="267" t="s">
        <v>104</v>
      </c>
      <c r="J59" s="203" t="s">
        <v>267</v>
      </c>
      <c r="K59" s="203" t="s">
        <v>113</v>
      </c>
      <c r="L59" s="203" t="s">
        <v>241</v>
      </c>
      <c r="M59" s="203" t="s">
        <v>237</v>
      </c>
      <c r="N59" s="203" t="s">
        <v>210</v>
      </c>
      <c r="O59" s="203">
        <v>2</v>
      </c>
      <c r="P59" s="267" t="str">
        <f>VLOOKUP(O59,$O$1:$P$5,2,FALSE)</f>
        <v xml:space="preserve">IMPROBABLE </v>
      </c>
      <c r="Q59" s="203" t="str">
        <f>VLOOKUP(P59,$P$1:$Q$5,2,FALSE)</f>
        <v xml:space="preserve">El evento puede ocurrir  en algún momento </v>
      </c>
      <c r="R59" s="186" t="str">
        <f>VLOOKUP(Q59,$Q$1:$R$5,2,FALSE)</f>
        <v>Al menos de 1 vez en los últimos 5 años</v>
      </c>
      <c r="S59" s="225">
        <v>4</v>
      </c>
      <c r="T59" s="186" t="str">
        <f>VLOOKUP(S59,$U$1:$V$5,2,FALSE)</f>
        <v>Mayor</v>
      </c>
      <c r="U59" s="178" t="str">
        <f>VLOOKUP(T59,$V$1:$W$5,2,FALSE)</f>
        <v>Si el hecho llegara a presentarse, tendría altas consecuencias o efectos sobre la entidad</v>
      </c>
      <c r="V59" s="186"/>
      <c r="W59" s="256" t="s">
        <v>53</v>
      </c>
      <c r="X59" s="259" t="s">
        <v>206</v>
      </c>
      <c r="Y59" s="261">
        <v>4</v>
      </c>
      <c r="Z59" s="264" t="str">
        <f>INDEX($AS$2:$AW$6,AA60,AB60)</f>
        <v xml:space="preserve">A: Zona de riesgo alta: Reducir el riesgo, Evitar, compartir  o transferir </v>
      </c>
      <c r="AA59" s="89"/>
      <c r="AB59" s="89"/>
      <c r="AC59" s="93" t="s">
        <v>203</v>
      </c>
      <c r="AD59" s="253" t="s">
        <v>194</v>
      </c>
      <c r="AE59" s="253"/>
      <c r="AF59" s="253"/>
      <c r="AG59" s="253"/>
      <c r="AH59" s="253"/>
      <c r="AI59" s="253"/>
      <c r="AJ59" s="253"/>
      <c r="AK59" s="253"/>
      <c r="AL59" s="253"/>
      <c r="AM59" s="254"/>
      <c r="AN59" s="102" t="s">
        <v>197</v>
      </c>
      <c r="AO59" s="218" t="s">
        <v>99</v>
      </c>
      <c r="AP59" s="220" t="s">
        <v>97</v>
      </c>
      <c r="AQ59" s="211">
        <f>VLOOKUP(AO59,$AN$9:$AO$11,2,FALSE)</f>
        <v>2</v>
      </c>
      <c r="AR59" s="213">
        <f>VLOOKUP(AP59,$AN$9:$AO$11,2,FALSE)</f>
        <v>0</v>
      </c>
      <c r="AS59" s="225">
        <f>O59-AQ59</f>
        <v>0</v>
      </c>
      <c r="AT59" s="203" t="e">
        <f>VLOOKUP(AS59,$O$1:$P$5,2,FALSE)</f>
        <v>#N/A</v>
      </c>
      <c r="AU59" s="201" t="e">
        <f>VLOOKUP(AT59,$P$1:$Q$5,2,FALSE)</f>
        <v>#N/A</v>
      </c>
      <c r="AV59" s="205" t="e">
        <f>VLOOKUP(AU59,$Q$1:$R$5,2,FALSE)</f>
        <v>#N/A</v>
      </c>
      <c r="AW59" s="207">
        <f>S59-AR59</f>
        <v>4</v>
      </c>
      <c r="AX59" s="198" t="str">
        <f>VLOOKUP(AW59,$U$1:$V$5,2,FALSE)</f>
        <v>Mayor</v>
      </c>
      <c r="AY59" s="209" t="str">
        <f>VLOOKUP(AX59,$V$1:$W$5,2,FALSE)</f>
        <v>Si el hecho llegara a presentarse, tendría altas consecuencias o efectos sobre la entidad</v>
      </c>
      <c r="AZ59" s="179"/>
      <c r="BA59" s="40"/>
      <c r="BB59" s="3"/>
      <c r="BC59" s="196" t="e">
        <f>INDEX($AS$2:$AW$6,BA60,BB60)</f>
        <v>#N/A</v>
      </c>
      <c r="BD59" s="196" t="s">
        <v>258</v>
      </c>
      <c r="BE59" s="182" t="s">
        <v>295</v>
      </c>
      <c r="BF59" s="183"/>
      <c r="BG59" s="182" t="s">
        <v>240</v>
      </c>
      <c r="BH59" s="183"/>
      <c r="BI59" s="182" t="s">
        <v>296</v>
      </c>
      <c r="BJ59" s="183"/>
      <c r="BK59" s="191" t="s">
        <v>301</v>
      </c>
      <c r="BL59" s="192"/>
      <c r="BM59" s="172">
        <v>1</v>
      </c>
      <c r="BN59" s="167">
        <v>2</v>
      </c>
      <c r="BO59" s="167">
        <v>3</v>
      </c>
      <c r="BP59" s="168">
        <v>4</v>
      </c>
    </row>
    <row r="60" spans="2:68" ht="258.75" customHeight="1" thickBot="1" x14ac:dyDescent="0.3">
      <c r="B60" s="311"/>
      <c r="C60" s="270"/>
      <c r="D60" s="270"/>
      <c r="E60" s="292"/>
      <c r="F60" s="270"/>
      <c r="G60" s="268"/>
      <c r="H60" s="285"/>
      <c r="I60" s="268"/>
      <c r="J60" s="270"/>
      <c r="K60" s="270"/>
      <c r="L60" s="270"/>
      <c r="M60" s="270"/>
      <c r="N60" s="270"/>
      <c r="O60" s="270"/>
      <c r="P60" s="268"/>
      <c r="Q60" s="270"/>
      <c r="R60" s="187"/>
      <c r="S60" s="250"/>
      <c r="T60" s="187"/>
      <c r="U60" s="255"/>
      <c r="V60" s="187"/>
      <c r="W60" s="257"/>
      <c r="X60" s="259"/>
      <c r="Y60" s="262"/>
      <c r="Z60" s="265"/>
      <c r="AA60" s="20">
        <f>MATCH(P59,$AR$2:$AR$6,0)</f>
        <v>2</v>
      </c>
      <c r="AB60" s="25">
        <f>MATCH(T59,$AS$1:$AW$1,0)</f>
        <v>4</v>
      </c>
      <c r="AC60" s="149" t="s">
        <v>236</v>
      </c>
      <c r="AD60" s="72" t="s">
        <v>92</v>
      </c>
      <c r="AE60" s="72">
        <v>15</v>
      </c>
      <c r="AF60" s="72" t="s">
        <v>193</v>
      </c>
      <c r="AG60" s="72">
        <v>15</v>
      </c>
      <c r="AH60" s="72" t="s">
        <v>195</v>
      </c>
      <c r="AI60" s="72">
        <v>30</v>
      </c>
      <c r="AJ60" s="72" t="s">
        <v>95</v>
      </c>
      <c r="AK60" s="72">
        <v>15</v>
      </c>
      <c r="AL60" s="72" t="s">
        <v>196</v>
      </c>
      <c r="AM60" s="74">
        <v>25</v>
      </c>
      <c r="AN60" s="74">
        <f>AE60+AG60+AI60+AK60+AM60</f>
        <v>100</v>
      </c>
      <c r="AO60" s="219"/>
      <c r="AP60" s="221"/>
      <c r="AQ60" s="212"/>
      <c r="AR60" s="214"/>
      <c r="AS60" s="226"/>
      <c r="AT60" s="204"/>
      <c r="AU60" s="202"/>
      <c r="AV60" s="206"/>
      <c r="AW60" s="208"/>
      <c r="AX60" s="199"/>
      <c r="AY60" s="210"/>
      <c r="AZ60" s="181"/>
      <c r="BA60" s="78" t="e">
        <f>MATCH(AT59,$AR$2:$AR$6,0)</f>
        <v>#N/A</v>
      </c>
      <c r="BB60" s="79">
        <f>MATCH(AX59,$AS$1:$AW$1,0)</f>
        <v>4</v>
      </c>
      <c r="BC60" s="197"/>
      <c r="BD60" s="197"/>
      <c r="BE60" s="184"/>
      <c r="BF60" s="185"/>
      <c r="BG60" s="184"/>
      <c r="BH60" s="185"/>
      <c r="BI60" s="184"/>
      <c r="BJ60" s="185"/>
      <c r="BK60" s="193"/>
      <c r="BL60" s="195"/>
      <c r="BM60" s="355" t="s">
        <v>320</v>
      </c>
      <c r="BN60" s="353" t="s">
        <v>319</v>
      </c>
      <c r="BO60" s="165"/>
      <c r="BP60" s="166"/>
    </row>
    <row r="61" spans="2:68" ht="66.75" customHeight="1" thickBot="1" x14ac:dyDescent="0.3">
      <c r="B61" s="311"/>
      <c r="C61" s="270"/>
      <c r="D61" s="270"/>
      <c r="E61" s="292"/>
      <c r="F61" s="270"/>
      <c r="G61" s="268"/>
      <c r="H61" s="285"/>
      <c r="I61" s="268"/>
      <c r="J61" s="270"/>
      <c r="K61" s="270"/>
      <c r="L61" s="270"/>
      <c r="M61" s="270"/>
      <c r="N61" s="270"/>
      <c r="O61" s="270"/>
      <c r="P61" s="268"/>
      <c r="Q61" s="270"/>
      <c r="R61" s="187"/>
      <c r="S61" s="250"/>
      <c r="T61" s="187"/>
      <c r="U61" s="255"/>
      <c r="V61" s="187"/>
      <c r="W61" s="257"/>
      <c r="X61" s="259"/>
      <c r="Y61" s="262"/>
      <c r="Z61" s="265"/>
      <c r="AA61" s="1"/>
      <c r="AB61" s="1"/>
      <c r="AC61" s="93" t="s">
        <v>204</v>
      </c>
      <c r="AD61" s="253" t="s">
        <v>200</v>
      </c>
      <c r="AE61" s="253"/>
      <c r="AF61" s="253"/>
      <c r="AG61" s="253"/>
      <c r="AH61" s="253"/>
      <c r="AI61" s="253"/>
      <c r="AJ61" s="253"/>
      <c r="AK61" s="253"/>
      <c r="AL61" s="253"/>
      <c r="AM61" s="254"/>
      <c r="AN61" s="75" t="s">
        <v>201</v>
      </c>
      <c r="AO61" s="80"/>
      <c r="AP61" s="81"/>
      <c r="AQ61" s="81"/>
      <c r="AR61" s="81"/>
      <c r="AS61" s="81"/>
      <c r="AT61" s="81"/>
      <c r="AU61" s="81"/>
      <c r="AV61" s="81"/>
      <c r="AW61" s="81"/>
      <c r="AX61" s="81"/>
      <c r="AY61" s="81"/>
      <c r="AZ61" s="81"/>
      <c r="BA61" s="81"/>
      <c r="BB61" s="81"/>
      <c r="BC61" s="81"/>
      <c r="BD61" s="81"/>
      <c r="BE61" s="81"/>
      <c r="BF61" s="81"/>
      <c r="BG61" s="81"/>
      <c r="BH61" s="81"/>
      <c r="BI61" s="81"/>
      <c r="BJ61" s="81"/>
      <c r="BK61" s="81"/>
      <c r="BL61" s="82"/>
    </row>
    <row r="62" spans="2:68" ht="192" customHeight="1" thickBot="1" x14ac:dyDescent="0.3">
      <c r="B62" s="312"/>
      <c r="C62" s="204"/>
      <c r="D62" s="204"/>
      <c r="E62" s="293"/>
      <c r="F62" s="204"/>
      <c r="G62" s="269"/>
      <c r="H62" s="286"/>
      <c r="I62" s="269"/>
      <c r="J62" s="204"/>
      <c r="K62" s="204"/>
      <c r="L62" s="204"/>
      <c r="M62" s="204"/>
      <c r="N62" s="204"/>
      <c r="O62" s="204"/>
      <c r="P62" s="269"/>
      <c r="Q62" s="204"/>
      <c r="R62" s="243"/>
      <c r="S62" s="226"/>
      <c r="T62" s="243"/>
      <c r="U62" s="180"/>
      <c r="V62" s="243"/>
      <c r="W62" s="258"/>
      <c r="X62" s="260"/>
      <c r="Y62" s="263"/>
      <c r="Z62" s="266"/>
      <c r="AA62" s="35"/>
      <c r="AB62" s="35"/>
      <c r="AC62" s="91" t="s">
        <v>239</v>
      </c>
      <c r="AD62" s="73" t="s">
        <v>92</v>
      </c>
      <c r="AE62" s="73">
        <v>0</v>
      </c>
      <c r="AF62" s="73" t="s">
        <v>193</v>
      </c>
      <c r="AG62" s="73">
        <v>0</v>
      </c>
      <c r="AH62" s="73" t="s">
        <v>195</v>
      </c>
      <c r="AI62" s="73">
        <v>0</v>
      </c>
      <c r="AJ62" s="73" t="s">
        <v>95</v>
      </c>
      <c r="AK62" s="73">
        <v>0</v>
      </c>
      <c r="AL62" s="73" t="s">
        <v>196</v>
      </c>
      <c r="AM62" s="76">
        <v>0</v>
      </c>
      <c r="AN62" s="77">
        <f>AE62+AG62+AI62+AK62+AM62</f>
        <v>0</v>
      </c>
      <c r="AO62" s="83"/>
      <c r="AP62" s="84"/>
      <c r="AQ62" s="84"/>
      <c r="AR62" s="84"/>
      <c r="AS62" s="84"/>
      <c r="AT62" s="84"/>
      <c r="AU62" s="84"/>
      <c r="AV62" s="84"/>
      <c r="AW62" s="84"/>
      <c r="AX62" s="84"/>
      <c r="AY62" s="84"/>
      <c r="AZ62" s="84"/>
      <c r="BA62" s="84"/>
      <c r="BB62" s="84"/>
      <c r="BC62" s="84"/>
      <c r="BD62" s="84"/>
      <c r="BE62" s="84"/>
      <c r="BF62" s="84"/>
      <c r="BG62" s="84"/>
      <c r="BH62" s="84"/>
      <c r="BI62" s="84"/>
      <c r="BJ62" s="84"/>
      <c r="BK62" s="84"/>
      <c r="BL62" s="85"/>
      <c r="BM62" s="175" t="s">
        <v>293</v>
      </c>
      <c r="BN62" s="176"/>
      <c r="BO62" s="176"/>
      <c r="BP62" s="177"/>
    </row>
    <row r="63" spans="2:68" ht="38.25" customHeight="1" thickBot="1" x14ac:dyDescent="0.3">
      <c r="B63" s="287">
        <v>7</v>
      </c>
      <c r="C63" s="290">
        <v>40680</v>
      </c>
      <c r="D63" s="290">
        <v>43419</v>
      </c>
      <c r="E63" s="267" t="s">
        <v>141</v>
      </c>
      <c r="F63" s="203" t="s">
        <v>213</v>
      </c>
      <c r="G63" s="267" t="s">
        <v>229</v>
      </c>
      <c r="H63" s="284" t="s">
        <v>285</v>
      </c>
      <c r="I63" s="267" t="s">
        <v>104</v>
      </c>
      <c r="J63" s="203" t="s">
        <v>225</v>
      </c>
      <c r="K63" s="203" t="s">
        <v>111</v>
      </c>
      <c r="L63" s="203" t="s">
        <v>255</v>
      </c>
      <c r="M63" s="203" t="s">
        <v>252</v>
      </c>
      <c r="N63" s="203" t="s">
        <v>210</v>
      </c>
      <c r="O63" s="203">
        <v>2</v>
      </c>
      <c r="P63" s="267" t="str">
        <f>VLOOKUP(O63,$O$1:$P$5,2,FALSE)</f>
        <v xml:space="preserve">IMPROBABLE </v>
      </c>
      <c r="Q63" s="203" t="str">
        <f>VLOOKUP(P63,$P$1:$Q$5,2,FALSE)</f>
        <v xml:space="preserve">El evento puede ocurrir  en algún momento </v>
      </c>
      <c r="R63" s="186" t="str">
        <f>VLOOKUP(Q63,$Q$1:$R$5,2,FALSE)</f>
        <v>Al menos de 1 vez en los últimos 5 años</v>
      </c>
      <c r="S63" s="225">
        <v>4</v>
      </c>
      <c r="T63" s="186" t="str">
        <f>VLOOKUP(S63,$U$1:$V$5,2,FALSE)</f>
        <v>Mayor</v>
      </c>
      <c r="U63" s="178" t="str">
        <f>VLOOKUP(T63,$V$1:$W$5,2,FALSE)</f>
        <v>Si el hecho llegara a presentarse, tendría altas consecuencias o efectos sobre la entidad</v>
      </c>
      <c r="V63" s="186"/>
      <c r="W63" s="256" t="s">
        <v>55</v>
      </c>
      <c r="X63" s="259" t="s">
        <v>206</v>
      </c>
      <c r="Y63" s="261">
        <v>5</v>
      </c>
      <c r="Z63" s="264" t="str">
        <f>INDEX($AS$2:$AW$6,AA64,AB64)</f>
        <v xml:space="preserve">A: Zona de riesgo alta: Reducir el riesgo, Evitar, compartir  o transferir </v>
      </c>
      <c r="AA63" s="89"/>
      <c r="AB63" s="89"/>
      <c r="AC63" s="93" t="s">
        <v>203</v>
      </c>
      <c r="AD63" s="253" t="s">
        <v>194</v>
      </c>
      <c r="AE63" s="253"/>
      <c r="AF63" s="253"/>
      <c r="AG63" s="253"/>
      <c r="AH63" s="253"/>
      <c r="AI63" s="253"/>
      <c r="AJ63" s="253"/>
      <c r="AK63" s="253"/>
      <c r="AL63" s="253"/>
      <c r="AM63" s="254"/>
      <c r="AN63" s="102" t="s">
        <v>197</v>
      </c>
      <c r="AO63" s="218" t="s">
        <v>99</v>
      </c>
      <c r="AP63" s="220" t="s">
        <v>97</v>
      </c>
      <c r="AQ63" s="211">
        <f>VLOOKUP(AO63,$AN$9:$AO$11,2,FALSE)</f>
        <v>2</v>
      </c>
      <c r="AR63" s="213">
        <f>VLOOKUP(AP63,$AN$9:$AO$11,2,FALSE)</f>
        <v>0</v>
      </c>
      <c r="AS63" s="225">
        <f>O63-AQ63</f>
        <v>0</v>
      </c>
      <c r="AT63" s="203" t="e">
        <f>VLOOKUP(AS63,$O$1:$P$5,2,FALSE)</f>
        <v>#N/A</v>
      </c>
      <c r="AU63" s="201" t="e">
        <f>VLOOKUP(AT63,$P$1:$Q$5,2,FALSE)</f>
        <v>#N/A</v>
      </c>
      <c r="AV63" s="205" t="e">
        <f>VLOOKUP(AU63,$Q$1:$R$5,2,FALSE)</f>
        <v>#N/A</v>
      </c>
      <c r="AW63" s="207">
        <f>S63-AR63</f>
        <v>4</v>
      </c>
      <c r="AX63" s="198" t="str">
        <f>VLOOKUP(AW63,$U$1:$V$5,2,FALSE)</f>
        <v>Mayor</v>
      </c>
      <c r="AY63" s="209" t="str">
        <f>VLOOKUP(AX63,$V$1:$W$5,2,FALSE)</f>
        <v>Si el hecho llegara a presentarse, tendría altas consecuencias o efectos sobre la entidad</v>
      </c>
      <c r="AZ63" s="179"/>
      <c r="BA63" s="40"/>
      <c r="BB63" s="3"/>
      <c r="BC63" s="196" t="e">
        <f>INDEX($AS$2:$AW$6,BA64,BB64)</f>
        <v>#N/A</v>
      </c>
      <c r="BD63" s="196" t="s">
        <v>258</v>
      </c>
      <c r="BE63" s="182" t="s">
        <v>274</v>
      </c>
      <c r="BF63" s="183"/>
      <c r="BG63" s="178"/>
      <c r="BH63" s="179"/>
      <c r="BI63" s="186" t="s">
        <v>286</v>
      </c>
      <c r="BJ63" s="179"/>
      <c r="BK63" s="191" t="s">
        <v>275</v>
      </c>
      <c r="BL63" s="192"/>
      <c r="BM63" s="171">
        <v>1</v>
      </c>
      <c r="BN63" s="167">
        <v>2</v>
      </c>
      <c r="BO63" s="167">
        <v>3</v>
      </c>
      <c r="BP63" s="168">
        <v>4</v>
      </c>
    </row>
    <row r="64" spans="2:68" ht="256.5" customHeight="1" thickBot="1" x14ac:dyDescent="0.3">
      <c r="B64" s="288"/>
      <c r="C64" s="270"/>
      <c r="D64" s="270"/>
      <c r="E64" s="268"/>
      <c r="F64" s="270"/>
      <c r="G64" s="268"/>
      <c r="H64" s="285"/>
      <c r="I64" s="268"/>
      <c r="J64" s="270"/>
      <c r="K64" s="270"/>
      <c r="L64" s="270"/>
      <c r="M64" s="270"/>
      <c r="N64" s="270"/>
      <c r="O64" s="270"/>
      <c r="P64" s="268"/>
      <c r="Q64" s="270"/>
      <c r="R64" s="187"/>
      <c r="S64" s="250"/>
      <c r="T64" s="187"/>
      <c r="U64" s="255"/>
      <c r="V64" s="187"/>
      <c r="W64" s="257"/>
      <c r="X64" s="259"/>
      <c r="Y64" s="262"/>
      <c r="Z64" s="265"/>
      <c r="AA64" s="20">
        <f>MATCH(P63,$AR$2:$AR$6,0)</f>
        <v>2</v>
      </c>
      <c r="AB64" s="25">
        <f>MATCH(T63,$AS$1:$AW$1,0)</f>
        <v>4</v>
      </c>
      <c r="AC64" s="148" t="s">
        <v>233</v>
      </c>
      <c r="AD64" s="72" t="s">
        <v>92</v>
      </c>
      <c r="AE64" s="72">
        <v>15</v>
      </c>
      <c r="AF64" s="72" t="s">
        <v>193</v>
      </c>
      <c r="AG64" s="72">
        <v>15</v>
      </c>
      <c r="AH64" s="72" t="s">
        <v>195</v>
      </c>
      <c r="AI64" s="72">
        <v>30</v>
      </c>
      <c r="AJ64" s="72" t="s">
        <v>95</v>
      </c>
      <c r="AK64" s="72">
        <v>15</v>
      </c>
      <c r="AL64" s="72" t="s">
        <v>196</v>
      </c>
      <c r="AM64" s="74">
        <v>25</v>
      </c>
      <c r="AN64" s="74">
        <f>AE64+AG64+AI64+AK64+AM64</f>
        <v>100</v>
      </c>
      <c r="AO64" s="219"/>
      <c r="AP64" s="221"/>
      <c r="AQ64" s="212"/>
      <c r="AR64" s="214"/>
      <c r="AS64" s="226"/>
      <c r="AT64" s="204"/>
      <c r="AU64" s="202"/>
      <c r="AV64" s="206"/>
      <c r="AW64" s="208"/>
      <c r="AX64" s="199"/>
      <c r="AY64" s="210"/>
      <c r="AZ64" s="181"/>
      <c r="BA64" s="78" t="e">
        <f>MATCH(AT63,$AR$2:$AR$6,0)</f>
        <v>#N/A</v>
      </c>
      <c r="BB64" s="79">
        <f>MATCH(AX63,$AS$1:$AW$1,0)</f>
        <v>4</v>
      </c>
      <c r="BC64" s="197"/>
      <c r="BD64" s="197"/>
      <c r="BE64" s="184"/>
      <c r="BF64" s="185"/>
      <c r="BG64" s="180"/>
      <c r="BH64" s="181"/>
      <c r="BI64" s="187"/>
      <c r="BJ64" s="188"/>
      <c r="BK64" s="193"/>
      <c r="BL64" s="195"/>
      <c r="BM64" s="355" t="s">
        <v>321</v>
      </c>
      <c r="BN64" s="354" t="s">
        <v>322</v>
      </c>
      <c r="BO64" s="165"/>
      <c r="BP64" s="166"/>
    </row>
    <row r="65" spans="2:68" ht="68.25" customHeight="1" thickBot="1" x14ac:dyDescent="0.3">
      <c r="B65" s="288"/>
      <c r="C65" s="270"/>
      <c r="D65" s="270"/>
      <c r="E65" s="268"/>
      <c r="F65" s="270"/>
      <c r="G65" s="268"/>
      <c r="H65" s="285"/>
      <c r="I65" s="268"/>
      <c r="J65" s="270"/>
      <c r="K65" s="270"/>
      <c r="L65" s="270"/>
      <c r="M65" s="270"/>
      <c r="N65" s="270"/>
      <c r="O65" s="270"/>
      <c r="P65" s="268"/>
      <c r="Q65" s="270"/>
      <c r="R65" s="187"/>
      <c r="S65" s="250"/>
      <c r="T65" s="187"/>
      <c r="U65" s="255"/>
      <c r="V65" s="187"/>
      <c r="W65" s="257"/>
      <c r="X65" s="259"/>
      <c r="Y65" s="262"/>
      <c r="Z65" s="265"/>
      <c r="AA65" s="1"/>
      <c r="AB65" s="1"/>
      <c r="AC65" s="93" t="s">
        <v>204</v>
      </c>
      <c r="AD65" s="253" t="s">
        <v>200</v>
      </c>
      <c r="AE65" s="253"/>
      <c r="AF65" s="253"/>
      <c r="AG65" s="253"/>
      <c r="AH65" s="253"/>
      <c r="AI65" s="253"/>
      <c r="AJ65" s="253"/>
      <c r="AK65" s="253"/>
      <c r="AL65" s="253"/>
      <c r="AM65" s="254"/>
      <c r="AN65" s="75" t="s">
        <v>201</v>
      </c>
      <c r="AO65" s="80"/>
      <c r="AP65" s="81"/>
      <c r="AQ65" s="81"/>
      <c r="AR65" s="81"/>
      <c r="AS65" s="81"/>
      <c r="AT65" s="81"/>
      <c r="AU65" s="81"/>
      <c r="AV65" s="81"/>
      <c r="AW65" s="81"/>
      <c r="AX65" s="81"/>
      <c r="AY65" s="81"/>
      <c r="AZ65" s="81"/>
      <c r="BA65" s="81"/>
      <c r="BB65" s="81"/>
      <c r="BC65" s="81"/>
      <c r="BD65" s="81"/>
      <c r="BE65" s="81"/>
      <c r="BF65" s="81"/>
      <c r="BG65" s="81"/>
      <c r="BH65" s="81"/>
      <c r="BI65" s="81"/>
      <c r="BJ65" s="81"/>
      <c r="BK65" s="81"/>
      <c r="BL65" s="82"/>
    </row>
    <row r="66" spans="2:68" ht="163.5" customHeight="1" thickBot="1" x14ac:dyDescent="0.3">
      <c r="B66" s="289"/>
      <c r="C66" s="204"/>
      <c r="D66" s="204"/>
      <c r="E66" s="268"/>
      <c r="F66" s="204"/>
      <c r="G66" s="269"/>
      <c r="H66" s="286"/>
      <c r="I66" s="269"/>
      <c r="J66" s="204"/>
      <c r="K66" s="204"/>
      <c r="L66" s="204"/>
      <c r="M66" s="204"/>
      <c r="N66" s="204"/>
      <c r="O66" s="204"/>
      <c r="P66" s="269"/>
      <c r="Q66" s="204"/>
      <c r="R66" s="243"/>
      <c r="S66" s="226"/>
      <c r="T66" s="243"/>
      <c r="U66" s="180"/>
      <c r="V66" s="243"/>
      <c r="W66" s="258"/>
      <c r="X66" s="260"/>
      <c r="Y66" s="263"/>
      <c r="Z66" s="266"/>
      <c r="AA66" s="35"/>
      <c r="AB66" s="35"/>
      <c r="AC66" s="91"/>
      <c r="AD66" s="73" t="s">
        <v>92</v>
      </c>
      <c r="AE66" s="73">
        <v>0</v>
      </c>
      <c r="AF66" s="73" t="s">
        <v>193</v>
      </c>
      <c r="AG66" s="73">
        <v>0</v>
      </c>
      <c r="AH66" s="73" t="s">
        <v>195</v>
      </c>
      <c r="AI66" s="73">
        <v>0</v>
      </c>
      <c r="AJ66" s="73" t="s">
        <v>95</v>
      </c>
      <c r="AK66" s="73">
        <v>0</v>
      </c>
      <c r="AL66" s="73" t="s">
        <v>196</v>
      </c>
      <c r="AM66" s="76">
        <v>0</v>
      </c>
      <c r="AN66" s="77">
        <f>AE66+AG66+AI66+AK66+AM66</f>
        <v>0</v>
      </c>
      <c r="AO66" s="83"/>
      <c r="AP66" s="84"/>
      <c r="AQ66" s="84"/>
      <c r="AR66" s="84"/>
      <c r="AS66" s="84"/>
      <c r="AT66" s="84"/>
      <c r="AU66" s="84"/>
      <c r="AV66" s="84"/>
      <c r="AW66" s="84"/>
      <c r="AX66" s="84"/>
      <c r="AY66" s="84"/>
      <c r="AZ66" s="84"/>
      <c r="BA66" s="84"/>
      <c r="BB66" s="84"/>
      <c r="BC66" s="84"/>
      <c r="BD66" s="84"/>
      <c r="BE66" s="84"/>
      <c r="BF66" s="84"/>
      <c r="BG66" s="84"/>
      <c r="BH66" s="84"/>
      <c r="BI66" s="84"/>
      <c r="BJ66" s="84"/>
      <c r="BK66" s="84"/>
      <c r="BL66" s="85"/>
      <c r="BM66" s="175" t="s">
        <v>293</v>
      </c>
      <c r="BN66" s="176"/>
      <c r="BO66" s="176"/>
      <c r="BP66" s="177"/>
    </row>
    <row r="67" spans="2:68" ht="38.25" customHeight="1" thickBot="1" x14ac:dyDescent="0.3">
      <c r="B67" s="287">
        <v>8</v>
      </c>
      <c r="C67" s="290"/>
      <c r="D67" s="290">
        <v>43419</v>
      </c>
      <c r="E67" s="291" t="s">
        <v>290</v>
      </c>
      <c r="F67" s="319" t="s">
        <v>213</v>
      </c>
      <c r="G67" s="267" t="s">
        <v>291</v>
      </c>
      <c r="H67" s="284" t="s">
        <v>276</v>
      </c>
      <c r="I67" s="267" t="s">
        <v>104</v>
      </c>
      <c r="J67" s="203" t="s">
        <v>277</v>
      </c>
      <c r="K67" s="203" t="s">
        <v>111</v>
      </c>
      <c r="L67" s="203" t="s">
        <v>256</v>
      </c>
      <c r="M67" s="203" t="s">
        <v>243</v>
      </c>
      <c r="N67" s="203" t="s">
        <v>210</v>
      </c>
      <c r="O67" s="203">
        <v>2</v>
      </c>
      <c r="P67" s="267" t="str">
        <f>VLOOKUP(O67,$O$1:$P$5,2,FALSE)</f>
        <v xml:space="preserve">IMPROBABLE </v>
      </c>
      <c r="Q67" s="203" t="str">
        <f>VLOOKUP(P67,$P$1:$Q$5,2,FALSE)</f>
        <v xml:space="preserve">El evento puede ocurrir  en algún momento </v>
      </c>
      <c r="R67" s="186" t="str">
        <f>VLOOKUP(Q67,$Q$1:$R$5,2,FALSE)</f>
        <v>Al menos de 1 vez en los últimos 5 años</v>
      </c>
      <c r="S67" s="225">
        <v>5</v>
      </c>
      <c r="T67" s="186" t="str">
        <f>VLOOKUP(S67,$U$1:$V$5,2,FALSE)</f>
        <v xml:space="preserve">Catastrófico </v>
      </c>
      <c r="U67" s="178" t="str">
        <f>VLOOKUP(T67,$V$1:$W$5,2,FALSE)</f>
        <v xml:space="preserve">Si el hecho llegara a presentarse, tendría desastrosas consecuencias o efectos sobre la entidad . </v>
      </c>
      <c r="V67" s="186"/>
      <c r="W67" s="256" t="s">
        <v>55</v>
      </c>
      <c r="X67" s="259" t="s">
        <v>206</v>
      </c>
      <c r="Y67" s="261">
        <v>5</v>
      </c>
      <c r="Z67" s="264" t="str">
        <f>INDEX($AS$2:$AW$6,AA68,AB68)</f>
        <v xml:space="preserve">E: Zona de riesgo Extrema: Reducir el riesgo, evitar , compartir y transferir </v>
      </c>
      <c r="AA67" s="89"/>
      <c r="AB67" s="89"/>
      <c r="AC67" s="93" t="s">
        <v>203</v>
      </c>
      <c r="AD67" s="253" t="s">
        <v>194</v>
      </c>
      <c r="AE67" s="253"/>
      <c r="AF67" s="253"/>
      <c r="AG67" s="253"/>
      <c r="AH67" s="253"/>
      <c r="AI67" s="253"/>
      <c r="AJ67" s="253"/>
      <c r="AK67" s="253"/>
      <c r="AL67" s="253"/>
      <c r="AM67" s="254"/>
      <c r="AN67" s="147" t="s">
        <v>197</v>
      </c>
      <c r="AO67" s="218" t="s">
        <v>99</v>
      </c>
      <c r="AP67" s="220" t="s">
        <v>99</v>
      </c>
      <c r="AQ67" s="211">
        <f>VLOOKUP(AO67,$AN$9:$AO$11,2,FALSE)</f>
        <v>2</v>
      </c>
      <c r="AR67" s="213">
        <f>VLOOKUP(AP67,$AN$9:$AO$11,2,FALSE)</f>
        <v>2</v>
      </c>
      <c r="AS67" s="225">
        <f>O67-AQ67</f>
        <v>0</v>
      </c>
      <c r="AT67" s="203" t="e">
        <f>VLOOKUP(AS67,$O$1:$P$5,2,FALSE)</f>
        <v>#N/A</v>
      </c>
      <c r="AU67" s="201" t="e">
        <f>VLOOKUP(AT67,$P$1:$Q$5,2,FALSE)</f>
        <v>#N/A</v>
      </c>
      <c r="AV67" s="205" t="e">
        <f>VLOOKUP(AU67,$Q$1:$R$5,2,FALSE)</f>
        <v>#N/A</v>
      </c>
      <c r="AW67" s="207">
        <f>S67-AR67</f>
        <v>3</v>
      </c>
      <c r="AX67" s="198" t="str">
        <f>VLOOKUP(AW67,$U$1:$V$5,2,FALSE)</f>
        <v xml:space="preserve">Moderado </v>
      </c>
      <c r="AY67" s="209" t="str">
        <f>VLOOKUP(AX67,$V$1:$W$5,2,FALSE)</f>
        <v>Si el hecho llegara a presentarse, tendría medianas consecuencias o efectos sobre la entidad</v>
      </c>
      <c r="AZ67" s="179"/>
      <c r="BA67" s="40"/>
      <c r="BB67" s="3"/>
      <c r="BC67" s="196" t="e">
        <f>INDEX($AS$2:$AW$6,BA68,BB68)</f>
        <v>#N/A</v>
      </c>
      <c r="BD67" s="196" t="s">
        <v>258</v>
      </c>
      <c r="BE67" s="182" t="s">
        <v>299</v>
      </c>
      <c r="BF67" s="183"/>
      <c r="BG67" s="178" t="s">
        <v>244</v>
      </c>
      <c r="BH67" s="179"/>
      <c r="BI67" s="186" t="s">
        <v>289</v>
      </c>
      <c r="BJ67" s="179"/>
      <c r="BK67" s="191" t="s">
        <v>292</v>
      </c>
      <c r="BL67" s="192"/>
      <c r="BM67" s="171">
        <v>1</v>
      </c>
      <c r="BN67" s="167">
        <v>2</v>
      </c>
      <c r="BO67" s="167">
        <v>3</v>
      </c>
      <c r="BP67" s="168">
        <v>4</v>
      </c>
    </row>
    <row r="68" spans="2:68" ht="408.75" customHeight="1" thickBot="1" x14ac:dyDescent="0.3">
      <c r="B68" s="288"/>
      <c r="C68" s="270"/>
      <c r="D68" s="270"/>
      <c r="E68" s="317"/>
      <c r="F68" s="320"/>
      <c r="G68" s="268"/>
      <c r="H68" s="285"/>
      <c r="I68" s="268"/>
      <c r="J68" s="270"/>
      <c r="K68" s="270"/>
      <c r="L68" s="270"/>
      <c r="M68" s="270"/>
      <c r="N68" s="270"/>
      <c r="O68" s="270"/>
      <c r="P68" s="268"/>
      <c r="Q68" s="270"/>
      <c r="R68" s="187"/>
      <c r="S68" s="250"/>
      <c r="T68" s="187"/>
      <c r="U68" s="255"/>
      <c r="V68" s="187"/>
      <c r="W68" s="257"/>
      <c r="X68" s="259"/>
      <c r="Y68" s="262"/>
      <c r="Z68" s="265"/>
      <c r="AA68" s="20">
        <f>MATCH(P67,$AR$2:$AR$6,0)</f>
        <v>2</v>
      </c>
      <c r="AB68" s="25">
        <f>MATCH(T67,$AS$1:$AW$1,0)</f>
        <v>5</v>
      </c>
      <c r="AC68" s="90" t="s">
        <v>288</v>
      </c>
      <c r="AD68" s="72" t="s">
        <v>92</v>
      </c>
      <c r="AE68" s="72">
        <v>15</v>
      </c>
      <c r="AF68" s="72" t="s">
        <v>193</v>
      </c>
      <c r="AG68" s="72">
        <v>15</v>
      </c>
      <c r="AH68" s="72" t="s">
        <v>195</v>
      </c>
      <c r="AI68" s="72">
        <v>30</v>
      </c>
      <c r="AJ68" s="72" t="s">
        <v>95</v>
      </c>
      <c r="AK68" s="72">
        <v>15</v>
      </c>
      <c r="AL68" s="72" t="s">
        <v>196</v>
      </c>
      <c r="AM68" s="74">
        <v>25</v>
      </c>
      <c r="AN68" s="74">
        <f>AE68+AG68+AI68+AK68+AM68</f>
        <v>100</v>
      </c>
      <c r="AO68" s="219"/>
      <c r="AP68" s="221"/>
      <c r="AQ68" s="212"/>
      <c r="AR68" s="214"/>
      <c r="AS68" s="226"/>
      <c r="AT68" s="204"/>
      <c r="AU68" s="202"/>
      <c r="AV68" s="206"/>
      <c r="AW68" s="208"/>
      <c r="AX68" s="199"/>
      <c r="AY68" s="210"/>
      <c r="AZ68" s="181"/>
      <c r="BA68" s="78" t="e">
        <f>MATCH(AT67,$AR$2:$AR$6,0)</f>
        <v>#N/A</v>
      </c>
      <c r="BB68" s="79">
        <f>MATCH(AX67,$AS$1:$AW$1,0)</f>
        <v>3</v>
      </c>
      <c r="BC68" s="197"/>
      <c r="BD68" s="197"/>
      <c r="BE68" s="184"/>
      <c r="BF68" s="185"/>
      <c r="BG68" s="180"/>
      <c r="BH68" s="181"/>
      <c r="BI68" s="187"/>
      <c r="BJ68" s="188"/>
      <c r="BK68" s="193"/>
      <c r="BL68" s="195"/>
      <c r="BM68" s="355" t="s">
        <v>314</v>
      </c>
      <c r="BN68" s="354" t="s">
        <v>325</v>
      </c>
      <c r="BO68" s="165"/>
      <c r="BP68" s="166"/>
    </row>
    <row r="69" spans="2:68" ht="147.75" customHeight="1" thickBot="1" x14ac:dyDescent="0.3">
      <c r="B69" s="288"/>
      <c r="C69" s="270"/>
      <c r="D69" s="270"/>
      <c r="E69" s="317"/>
      <c r="F69" s="320"/>
      <c r="G69" s="268"/>
      <c r="H69" s="285"/>
      <c r="I69" s="268"/>
      <c r="J69" s="270"/>
      <c r="K69" s="270"/>
      <c r="L69" s="270"/>
      <c r="M69" s="270"/>
      <c r="N69" s="270"/>
      <c r="O69" s="270"/>
      <c r="P69" s="268"/>
      <c r="Q69" s="270"/>
      <c r="R69" s="187"/>
      <c r="S69" s="250"/>
      <c r="T69" s="187"/>
      <c r="U69" s="255"/>
      <c r="V69" s="187"/>
      <c r="W69" s="257"/>
      <c r="X69" s="259"/>
      <c r="Y69" s="262"/>
      <c r="Z69" s="265"/>
      <c r="AA69" s="1"/>
      <c r="AB69" s="1"/>
      <c r="AC69" s="93" t="s">
        <v>204</v>
      </c>
      <c r="AD69" s="253" t="s">
        <v>200</v>
      </c>
      <c r="AE69" s="253"/>
      <c r="AF69" s="253"/>
      <c r="AG69" s="253"/>
      <c r="AH69" s="253"/>
      <c r="AI69" s="253"/>
      <c r="AJ69" s="253"/>
      <c r="AK69" s="253"/>
      <c r="AL69" s="253"/>
      <c r="AM69" s="254"/>
      <c r="AN69" s="75" t="s">
        <v>201</v>
      </c>
      <c r="AO69" s="80"/>
      <c r="AP69" s="81"/>
      <c r="AQ69" s="81"/>
      <c r="AR69" s="81"/>
      <c r="AS69" s="81"/>
      <c r="AT69" s="81"/>
      <c r="AU69" s="81"/>
      <c r="AV69" s="81"/>
      <c r="AW69" s="81"/>
      <c r="AX69" s="81"/>
      <c r="AY69" s="81"/>
      <c r="AZ69" s="81"/>
      <c r="BA69" s="81"/>
      <c r="BB69" s="81"/>
      <c r="BC69" s="81"/>
      <c r="BD69" s="81"/>
      <c r="BE69" s="81"/>
      <c r="BF69" s="81"/>
      <c r="BG69" s="81"/>
      <c r="BH69" s="81"/>
      <c r="BI69" s="81"/>
      <c r="BJ69" s="81"/>
      <c r="BK69" s="81"/>
      <c r="BL69" s="82"/>
    </row>
    <row r="70" spans="2:68" ht="144" customHeight="1" thickBot="1" x14ac:dyDescent="0.3">
      <c r="B70" s="289"/>
      <c r="C70" s="204"/>
      <c r="D70" s="204"/>
      <c r="E70" s="318"/>
      <c r="F70" s="321"/>
      <c r="G70" s="269"/>
      <c r="H70" s="286"/>
      <c r="I70" s="269"/>
      <c r="J70" s="204"/>
      <c r="K70" s="204"/>
      <c r="L70" s="204"/>
      <c r="M70" s="204"/>
      <c r="N70" s="204"/>
      <c r="O70" s="204"/>
      <c r="P70" s="269"/>
      <c r="Q70" s="204"/>
      <c r="R70" s="243"/>
      <c r="S70" s="226"/>
      <c r="T70" s="243"/>
      <c r="U70" s="180"/>
      <c r="V70" s="243"/>
      <c r="W70" s="258"/>
      <c r="X70" s="260"/>
      <c r="Y70" s="263"/>
      <c r="Z70" s="266"/>
      <c r="AA70" s="35"/>
      <c r="AB70" s="35"/>
      <c r="AC70" s="91" t="s">
        <v>263</v>
      </c>
      <c r="AD70" s="73" t="s">
        <v>92</v>
      </c>
      <c r="AE70" s="73">
        <v>15</v>
      </c>
      <c r="AF70" s="73" t="s">
        <v>193</v>
      </c>
      <c r="AG70" s="73">
        <v>15</v>
      </c>
      <c r="AH70" s="73" t="s">
        <v>195</v>
      </c>
      <c r="AI70" s="73">
        <v>30</v>
      </c>
      <c r="AJ70" s="73" t="s">
        <v>95</v>
      </c>
      <c r="AK70" s="73">
        <v>15</v>
      </c>
      <c r="AL70" s="73" t="s">
        <v>196</v>
      </c>
      <c r="AM70" s="76">
        <v>25</v>
      </c>
      <c r="AN70" s="77">
        <f>AE70+AG70+AI70+AK70+AM70</f>
        <v>100</v>
      </c>
      <c r="AO70" s="83"/>
      <c r="AP70" s="84"/>
      <c r="AQ70" s="84"/>
      <c r="AR70" s="84"/>
      <c r="AS70" s="84"/>
      <c r="AT70" s="84"/>
      <c r="AU70" s="84"/>
      <c r="AV70" s="84"/>
      <c r="AW70" s="84"/>
      <c r="AX70" s="84"/>
      <c r="AY70" s="84"/>
      <c r="AZ70" s="84"/>
      <c r="BA70" s="84"/>
      <c r="BB70" s="84"/>
      <c r="BC70" s="84"/>
      <c r="BD70" s="84"/>
      <c r="BE70" s="84"/>
      <c r="BF70" s="84"/>
      <c r="BG70" s="84"/>
      <c r="BH70" s="84"/>
      <c r="BI70" s="84"/>
      <c r="BJ70" s="84"/>
      <c r="BK70" s="84"/>
      <c r="BL70" s="85"/>
    </row>
  </sheetData>
  <autoFilter ref="C38:E70"/>
  <mergeCells count="376">
    <mergeCell ref="BE63:BF64"/>
    <mergeCell ref="BI63:BJ64"/>
    <mergeCell ref="BD63:BD64"/>
    <mergeCell ref="AY67:AZ68"/>
    <mergeCell ref="BD67:BD68"/>
    <mergeCell ref="AQ67:AQ68"/>
    <mergeCell ref="AR67:AR68"/>
    <mergeCell ref="AS67:AS68"/>
    <mergeCell ref="AT67:AT68"/>
    <mergeCell ref="AU67:AU68"/>
    <mergeCell ref="AV67:AV68"/>
    <mergeCell ref="AW67:AW68"/>
    <mergeCell ref="AX67:AX68"/>
    <mergeCell ref="AS63:AS64"/>
    <mergeCell ref="AT63:AT64"/>
    <mergeCell ref="AU63:AU64"/>
    <mergeCell ref="AV63:AV64"/>
    <mergeCell ref="AW63:AW64"/>
    <mergeCell ref="AX63:AX64"/>
    <mergeCell ref="AY63:AZ64"/>
    <mergeCell ref="BC63:BC64"/>
    <mergeCell ref="AO67:AO68"/>
    <mergeCell ref="AP67:AP68"/>
    <mergeCell ref="AD69:AM69"/>
    <mergeCell ref="BK67:BL68"/>
    <mergeCell ref="BC67:BC68"/>
    <mergeCell ref="BE67:BF68"/>
    <mergeCell ref="BG67:BH68"/>
    <mergeCell ref="BI67:BJ68"/>
    <mergeCell ref="T67:T70"/>
    <mergeCell ref="U67:V70"/>
    <mergeCell ref="W67:W70"/>
    <mergeCell ref="X67:X70"/>
    <mergeCell ref="Y67:Y70"/>
    <mergeCell ref="Z67:Z70"/>
    <mergeCell ref="AD67:AM67"/>
    <mergeCell ref="B67:B70"/>
    <mergeCell ref="C67:C70"/>
    <mergeCell ref="D67:D70"/>
    <mergeCell ref="E67:E70"/>
    <mergeCell ref="F67:F70"/>
    <mergeCell ref="G67:G70"/>
    <mergeCell ref="H67:H70"/>
    <mergeCell ref="I67:I70"/>
    <mergeCell ref="J67:J70"/>
    <mergeCell ref="K67:K70"/>
    <mergeCell ref="L67:L70"/>
    <mergeCell ref="M67:M70"/>
    <mergeCell ref="N67:N70"/>
    <mergeCell ref="O67:O70"/>
    <mergeCell ref="P67:P70"/>
    <mergeCell ref="Q67:Q70"/>
    <mergeCell ref="R67:R70"/>
    <mergeCell ref="T63:T66"/>
    <mergeCell ref="S67:S70"/>
    <mergeCell ref="U63:V66"/>
    <mergeCell ref="K63:K66"/>
    <mergeCell ref="L63:L66"/>
    <mergeCell ref="M63:M66"/>
    <mergeCell ref="N63:N66"/>
    <mergeCell ref="O63:O66"/>
    <mergeCell ref="P63:P66"/>
    <mergeCell ref="Q63:Q66"/>
    <mergeCell ref="R63:R66"/>
    <mergeCell ref="S63:S66"/>
    <mergeCell ref="B63:B66"/>
    <mergeCell ref="C63:C66"/>
    <mergeCell ref="D63:D66"/>
    <mergeCell ref="E63:E66"/>
    <mergeCell ref="F63:F66"/>
    <mergeCell ref="G63:G66"/>
    <mergeCell ref="H63:H66"/>
    <mergeCell ref="I63:I66"/>
    <mergeCell ref="J63:J66"/>
    <mergeCell ref="W63:W66"/>
    <mergeCell ref="X63:X66"/>
    <mergeCell ref="Y63:Y66"/>
    <mergeCell ref="Z63:Z66"/>
    <mergeCell ref="AD63:AM63"/>
    <mergeCell ref="AO63:AO64"/>
    <mergeCell ref="AP63:AP64"/>
    <mergeCell ref="AQ63:AQ64"/>
    <mergeCell ref="AR63:AR64"/>
    <mergeCell ref="AD65:AM65"/>
    <mergeCell ref="AX59:AX60"/>
    <mergeCell ref="AY59:AZ60"/>
    <mergeCell ref="BC59:BC60"/>
    <mergeCell ref="BE59:BF60"/>
    <mergeCell ref="BI59:BJ60"/>
    <mergeCell ref="U59:V62"/>
    <mergeCell ref="W59:W62"/>
    <mergeCell ref="AT59:AT60"/>
    <mergeCell ref="AQ59:AQ60"/>
    <mergeCell ref="AR59:AR60"/>
    <mergeCell ref="BD59:BD60"/>
    <mergeCell ref="AS59:AS60"/>
    <mergeCell ref="AU59:AU60"/>
    <mergeCell ref="AO59:AO60"/>
    <mergeCell ref="AP59:AP60"/>
    <mergeCell ref="X59:X62"/>
    <mergeCell ref="Y59:Y62"/>
    <mergeCell ref="Z59:Z62"/>
    <mergeCell ref="AD59:AM59"/>
    <mergeCell ref="AP55:AP56"/>
    <mergeCell ref="AD61:AM61"/>
    <mergeCell ref="AV59:AV60"/>
    <mergeCell ref="AW59:AW60"/>
    <mergeCell ref="AD57:AM57"/>
    <mergeCell ref="C59:C62"/>
    <mergeCell ref="D59:D62"/>
    <mergeCell ref="E59:E62"/>
    <mergeCell ref="F59:F62"/>
    <mergeCell ref="G59:G62"/>
    <mergeCell ref="H59:H62"/>
    <mergeCell ref="I59:I62"/>
    <mergeCell ref="J59:J62"/>
    <mergeCell ref="K59:K62"/>
    <mergeCell ref="L59:L62"/>
    <mergeCell ref="M59:M62"/>
    <mergeCell ref="N59:N62"/>
    <mergeCell ref="O59:O62"/>
    <mergeCell ref="P59:P62"/>
    <mergeCell ref="Q59:Q62"/>
    <mergeCell ref="R59:R62"/>
    <mergeCell ref="S59:S62"/>
    <mergeCell ref="T59:T62"/>
    <mergeCell ref="Y55:Y58"/>
    <mergeCell ref="Z55:Z58"/>
    <mergeCell ref="AD55:AM55"/>
    <mergeCell ref="B55:B58"/>
    <mergeCell ref="B59:B62"/>
    <mergeCell ref="X51:X54"/>
    <mergeCell ref="L55:L58"/>
    <mergeCell ref="M55:M58"/>
    <mergeCell ref="N55:N58"/>
    <mergeCell ref="O55:O58"/>
    <mergeCell ref="P55:P58"/>
    <mergeCell ref="Q55:Q58"/>
    <mergeCell ref="R55:R58"/>
    <mergeCell ref="S55:S58"/>
    <mergeCell ref="T55:T58"/>
    <mergeCell ref="C55:C58"/>
    <mergeCell ref="D55:D58"/>
    <mergeCell ref="E55:E58"/>
    <mergeCell ref="F55:F58"/>
    <mergeCell ref="G55:G58"/>
    <mergeCell ref="H55:H58"/>
    <mergeCell ref="I55:I58"/>
    <mergeCell ref="J55:J58"/>
    <mergeCell ref="K55:K58"/>
    <mergeCell ref="X55:X58"/>
    <mergeCell ref="U55:V58"/>
    <mergeCell ref="W55:W58"/>
    <mergeCell ref="B51:B54"/>
    <mergeCell ref="C51:C54"/>
    <mergeCell ref="D51:D54"/>
    <mergeCell ref="E51:E54"/>
    <mergeCell ref="F51:F54"/>
    <mergeCell ref="G51:G54"/>
    <mergeCell ref="H51:H54"/>
    <mergeCell ref="I51:I54"/>
    <mergeCell ref="J51:J54"/>
    <mergeCell ref="K51:K54"/>
    <mergeCell ref="L51:L54"/>
    <mergeCell ref="M51:M54"/>
    <mergeCell ref="N51:N54"/>
    <mergeCell ref="O51:O54"/>
    <mergeCell ref="P51:P54"/>
    <mergeCell ref="Q51:Q54"/>
    <mergeCell ref="R51:R54"/>
    <mergeCell ref="S51:S54"/>
    <mergeCell ref="P47:P50"/>
    <mergeCell ref="AT51:AT52"/>
    <mergeCell ref="BC51:BC52"/>
    <mergeCell ref="BE51:BF52"/>
    <mergeCell ref="BI51:BJ52"/>
    <mergeCell ref="AW51:AW52"/>
    <mergeCell ref="AX51:AX52"/>
    <mergeCell ref="AY51:AZ52"/>
    <mergeCell ref="AV51:AV52"/>
    <mergeCell ref="AU51:AU52"/>
    <mergeCell ref="T51:T54"/>
    <mergeCell ref="U51:V54"/>
    <mergeCell ref="W51:W54"/>
    <mergeCell ref="AW47:AW48"/>
    <mergeCell ref="AV47:AV48"/>
    <mergeCell ref="AU47:AU48"/>
    <mergeCell ref="AT47:AT48"/>
    <mergeCell ref="AS47:AS48"/>
    <mergeCell ref="R47:R50"/>
    <mergeCell ref="S47:S50"/>
    <mergeCell ref="Q47:Q50"/>
    <mergeCell ref="AD53:AM53"/>
    <mergeCell ref="Y51:Y54"/>
    <mergeCell ref="Z51:Z54"/>
    <mergeCell ref="H47:H50"/>
    <mergeCell ref="I47:I50"/>
    <mergeCell ref="J47:J50"/>
    <mergeCell ref="M43:M46"/>
    <mergeCell ref="K47:K50"/>
    <mergeCell ref="L47:L50"/>
    <mergeCell ref="M47:M50"/>
    <mergeCell ref="N47:N50"/>
    <mergeCell ref="O47:O50"/>
    <mergeCell ref="O43:O46"/>
    <mergeCell ref="B43:B46"/>
    <mergeCell ref="C43:C46"/>
    <mergeCell ref="D43:D46"/>
    <mergeCell ref="E43:E46"/>
    <mergeCell ref="F43:F46"/>
    <mergeCell ref="G43:G46"/>
    <mergeCell ref="B47:B50"/>
    <mergeCell ref="C47:C50"/>
    <mergeCell ref="D47:D50"/>
    <mergeCell ref="E47:E50"/>
    <mergeCell ref="F47:F50"/>
    <mergeCell ref="G47:G50"/>
    <mergeCell ref="T47:T50"/>
    <mergeCell ref="U47:V50"/>
    <mergeCell ref="W47:W50"/>
    <mergeCell ref="X47:X50"/>
    <mergeCell ref="Y47:Y50"/>
    <mergeCell ref="Z47:Z50"/>
    <mergeCell ref="AD47:AM47"/>
    <mergeCell ref="AD45:AM45"/>
    <mergeCell ref="AD49:AM49"/>
    <mergeCell ref="T43:T46"/>
    <mergeCell ref="U43:V46"/>
    <mergeCell ref="W43:W46"/>
    <mergeCell ref="X43:X46"/>
    <mergeCell ref="Y43:Y46"/>
    <mergeCell ref="Z43:Z46"/>
    <mergeCell ref="AD43:AM43"/>
    <mergeCell ref="B39:B42"/>
    <mergeCell ref="C39:C42"/>
    <mergeCell ref="D39:D42"/>
    <mergeCell ref="E39:E42"/>
    <mergeCell ref="F39:F42"/>
    <mergeCell ref="G39:G42"/>
    <mergeCell ref="H39:H42"/>
    <mergeCell ref="I39:I42"/>
    <mergeCell ref="J39:J42"/>
    <mergeCell ref="P43:P46"/>
    <mergeCell ref="Q43:Q46"/>
    <mergeCell ref="R43:R46"/>
    <mergeCell ref="C28:C33"/>
    <mergeCell ref="K34:M34"/>
    <mergeCell ref="O37:R37"/>
    <mergeCell ref="O36:W36"/>
    <mergeCell ref="S37:W37"/>
    <mergeCell ref="C34:G34"/>
    <mergeCell ref="K39:K42"/>
    <mergeCell ref="L39:L42"/>
    <mergeCell ref="M39:M42"/>
    <mergeCell ref="N39:N42"/>
    <mergeCell ref="O39:O42"/>
    <mergeCell ref="P39:P42"/>
    <mergeCell ref="Q39:Q42"/>
    <mergeCell ref="R39:R42"/>
    <mergeCell ref="H43:H46"/>
    <mergeCell ref="I43:I46"/>
    <mergeCell ref="J43:J46"/>
    <mergeCell ref="K43:K46"/>
    <mergeCell ref="L43:L46"/>
    <mergeCell ref="N43:N46"/>
    <mergeCell ref="S43:S46"/>
    <mergeCell ref="V7:V11"/>
    <mergeCell ref="V12:V16"/>
    <mergeCell ref="V17:V21"/>
    <mergeCell ref="V22:V26"/>
    <mergeCell ref="H34:J34"/>
    <mergeCell ref="B36:M37"/>
    <mergeCell ref="S39:S42"/>
    <mergeCell ref="U38:V38"/>
    <mergeCell ref="BI39:BJ40"/>
    <mergeCell ref="AD41:AM41"/>
    <mergeCell ref="AY39:AZ40"/>
    <mergeCell ref="T39:T42"/>
    <mergeCell ref="U39:V42"/>
    <mergeCell ref="W39:W42"/>
    <mergeCell ref="X39:X42"/>
    <mergeCell ref="Y39:Y42"/>
    <mergeCell ref="Z39:Z42"/>
    <mergeCell ref="AD39:AM39"/>
    <mergeCell ref="AO39:AO40"/>
    <mergeCell ref="AP39:AP40"/>
    <mergeCell ref="AQ39:AQ40"/>
    <mergeCell ref="AR39:AR40"/>
    <mergeCell ref="AS39:AS40"/>
    <mergeCell ref="AT39:AT40"/>
    <mergeCell ref="BI43:BJ44"/>
    <mergeCell ref="AD38:AN38"/>
    <mergeCell ref="Z37:AR37"/>
    <mergeCell ref="BE36:BL37"/>
    <mergeCell ref="BE38:BF38"/>
    <mergeCell ref="BI38:BJ38"/>
    <mergeCell ref="AY38:AZ38"/>
    <mergeCell ref="AS37:BC37"/>
    <mergeCell ref="BG38:BH38"/>
    <mergeCell ref="BG39:BH40"/>
    <mergeCell ref="BC43:BC44"/>
    <mergeCell ref="AW43:AW44"/>
    <mergeCell ref="AV43:AV44"/>
    <mergeCell ref="AS43:AS44"/>
    <mergeCell ref="AO43:AO44"/>
    <mergeCell ref="AP43:AP44"/>
    <mergeCell ref="AQ43:AQ44"/>
    <mergeCell ref="AR43:AR44"/>
    <mergeCell ref="BD39:BD40"/>
    <mergeCell ref="BD43:BD44"/>
    <mergeCell ref="AQ55:AQ56"/>
    <mergeCell ref="AR55:AR56"/>
    <mergeCell ref="AO36:BC36"/>
    <mergeCell ref="Z36:AN36"/>
    <mergeCell ref="BC39:BC40"/>
    <mergeCell ref="AU39:AU40"/>
    <mergeCell ref="AV39:AV40"/>
    <mergeCell ref="AW39:AW40"/>
    <mergeCell ref="AX39:AX40"/>
    <mergeCell ref="AY43:AZ44"/>
    <mergeCell ref="AY47:AZ48"/>
    <mergeCell ref="AQ47:AQ48"/>
    <mergeCell ref="AR47:AR48"/>
    <mergeCell ref="AO47:AO48"/>
    <mergeCell ref="AP47:AP48"/>
    <mergeCell ref="AX47:AX48"/>
    <mergeCell ref="AD51:AM51"/>
    <mergeCell ref="AO51:AO52"/>
    <mergeCell ref="AP51:AP52"/>
    <mergeCell ref="AQ51:AQ52"/>
    <mergeCell ref="AR51:AR52"/>
    <mergeCell ref="AS51:AS52"/>
    <mergeCell ref="AS55:AS56"/>
    <mergeCell ref="AO55:AO56"/>
    <mergeCell ref="BD47:BD48"/>
    <mergeCell ref="BD51:BD52"/>
    <mergeCell ref="BD55:BD56"/>
    <mergeCell ref="AX43:AX44"/>
    <mergeCell ref="BE39:BF40"/>
    <mergeCell ref="AU43:AU44"/>
    <mergeCell ref="AT43:AT44"/>
    <mergeCell ref="BE43:BF44"/>
    <mergeCell ref="BC47:BC48"/>
    <mergeCell ref="BE47:BF48"/>
    <mergeCell ref="AT55:AT56"/>
    <mergeCell ref="AU55:AU56"/>
    <mergeCell ref="AV55:AV56"/>
    <mergeCell ref="AW55:AW56"/>
    <mergeCell ref="AX55:AX56"/>
    <mergeCell ref="AY55:AZ56"/>
    <mergeCell ref="BC55:BC56"/>
    <mergeCell ref="BE55:BF56"/>
    <mergeCell ref="BM38:BP38"/>
    <mergeCell ref="BM42:BP42"/>
    <mergeCell ref="BM46:BP46"/>
    <mergeCell ref="BM50:BP50"/>
    <mergeCell ref="BM54:BP54"/>
    <mergeCell ref="BM58:BP58"/>
    <mergeCell ref="BM62:BP62"/>
    <mergeCell ref="BM66:BP66"/>
    <mergeCell ref="BG43:BH44"/>
    <mergeCell ref="BG47:BH48"/>
    <mergeCell ref="BG51:BH52"/>
    <mergeCell ref="BG55:BH56"/>
    <mergeCell ref="BG59:BH60"/>
    <mergeCell ref="BG63:BH64"/>
    <mergeCell ref="BI55:BJ56"/>
    <mergeCell ref="BI47:BJ48"/>
    <mergeCell ref="BK38:BL38"/>
    <mergeCell ref="BK39:BL40"/>
    <mergeCell ref="BK43:BL44"/>
    <mergeCell ref="BK47:BL48"/>
    <mergeCell ref="BK51:BL52"/>
    <mergeCell ref="BK55:BL56"/>
    <mergeCell ref="BK59:BL60"/>
    <mergeCell ref="BK63:BL64"/>
  </mergeCells>
  <phoneticPr fontId="35" type="noConversion"/>
  <conditionalFormatting sqref="Z63:Z66">
    <cfRule type="cellIs" dxfId="119" priority="786" operator="equal">
      <formula>$AU$6</formula>
    </cfRule>
    <cfRule type="cellIs" dxfId="118" priority="787" operator="equal">
      <formula>$AV$2</formula>
    </cfRule>
    <cfRule type="cellIs" dxfId="117" priority="788" operator="equal">
      <formula>$AU$2</formula>
    </cfRule>
    <cfRule type="cellIs" dxfId="116" priority="789" operator="equal">
      <formula>$AS$2</formula>
    </cfRule>
  </conditionalFormatting>
  <conditionalFormatting sqref="X63:X66">
    <cfRule type="cellIs" dxfId="115" priority="771" operator="equal">
      <formula>$T$14</formula>
    </cfRule>
  </conditionalFormatting>
  <conditionalFormatting sqref="X39:X42">
    <cfRule type="cellIs" dxfId="114" priority="356" operator="equal">
      <formula>$T$14</formula>
    </cfRule>
  </conditionalFormatting>
  <conditionalFormatting sqref="Z39:Z42">
    <cfRule type="cellIs" dxfId="113" priority="361" operator="equal">
      <formula>$AU$6</formula>
    </cfRule>
    <cfRule type="cellIs" dxfId="112" priority="362" operator="equal">
      <formula>$AV$2</formula>
    </cfRule>
    <cfRule type="cellIs" dxfId="111" priority="363" operator="equal">
      <formula>$AU$2</formula>
    </cfRule>
    <cfRule type="cellIs" dxfId="110" priority="364" operator="equal">
      <formula>$AS$2</formula>
    </cfRule>
  </conditionalFormatting>
  <conditionalFormatting sqref="BC39:BD39 BC40">
    <cfRule type="cellIs" dxfId="109" priority="357" operator="equal">
      <formula>$AV$4</formula>
    </cfRule>
    <cfRule type="cellIs" dxfId="108" priority="358" operator="equal">
      <formula>$AV$2</formula>
    </cfRule>
    <cfRule type="cellIs" dxfId="107" priority="359" operator="equal">
      <formula>$AU$2</formula>
    </cfRule>
    <cfRule type="cellIs" dxfId="106" priority="360" operator="equal">
      <formula>$AS$2</formula>
    </cfRule>
  </conditionalFormatting>
  <conditionalFormatting sqref="X43:X46">
    <cfRule type="cellIs" dxfId="105" priority="347" operator="equal">
      <formula>$T$14</formula>
    </cfRule>
  </conditionalFormatting>
  <conditionalFormatting sqref="Z43:Z46">
    <cfRule type="cellIs" dxfId="104" priority="352" operator="equal">
      <formula>$AU$6</formula>
    </cfRule>
    <cfRule type="cellIs" dxfId="103" priority="353" operator="equal">
      <formula>$AV$2</formula>
    </cfRule>
    <cfRule type="cellIs" dxfId="102" priority="354" operator="equal">
      <formula>$AU$2</formula>
    </cfRule>
    <cfRule type="cellIs" dxfId="101" priority="355" operator="equal">
      <formula>$AS$2</formula>
    </cfRule>
  </conditionalFormatting>
  <conditionalFormatting sqref="BC43:BC44">
    <cfRule type="cellIs" dxfId="100" priority="348" operator="equal">
      <formula>$AV$4</formula>
    </cfRule>
    <cfRule type="cellIs" dxfId="99" priority="349" operator="equal">
      <formula>$AV$2</formula>
    </cfRule>
    <cfRule type="cellIs" dxfId="98" priority="350" operator="equal">
      <formula>$AU$2</formula>
    </cfRule>
    <cfRule type="cellIs" dxfId="97" priority="351" operator="equal">
      <formula>$AS$2</formula>
    </cfRule>
  </conditionalFormatting>
  <conditionalFormatting sqref="X47:X50">
    <cfRule type="cellIs" dxfId="96" priority="338" operator="equal">
      <formula>$T$14</formula>
    </cfRule>
  </conditionalFormatting>
  <conditionalFormatting sqref="Z47:Z50">
    <cfRule type="cellIs" dxfId="95" priority="343" operator="equal">
      <formula>$AU$6</formula>
    </cfRule>
    <cfRule type="cellIs" dxfId="94" priority="344" operator="equal">
      <formula>$AV$2</formula>
    </cfRule>
    <cfRule type="cellIs" dxfId="93" priority="345" operator="equal">
      <formula>$AU$2</formula>
    </cfRule>
    <cfRule type="cellIs" dxfId="92" priority="346" operator="equal">
      <formula>$AS$2</formula>
    </cfRule>
  </conditionalFormatting>
  <conditionalFormatting sqref="BC47:BC48">
    <cfRule type="cellIs" dxfId="91" priority="339" operator="equal">
      <formula>$AV$4</formula>
    </cfRule>
    <cfRule type="cellIs" dxfId="90" priority="340" operator="equal">
      <formula>$AV$2</formula>
    </cfRule>
    <cfRule type="cellIs" dxfId="89" priority="341" operator="equal">
      <formula>$AU$2</formula>
    </cfRule>
    <cfRule type="cellIs" dxfId="88" priority="342" operator="equal">
      <formula>$AS$2</formula>
    </cfRule>
  </conditionalFormatting>
  <conditionalFormatting sqref="Z51:Z54">
    <cfRule type="cellIs" dxfId="87" priority="245" operator="equal">
      <formula>$AU$6</formula>
    </cfRule>
    <cfRule type="cellIs" dxfId="86" priority="246" operator="equal">
      <formula>$AV$2</formula>
    </cfRule>
    <cfRule type="cellIs" dxfId="85" priority="247" operator="equal">
      <formula>$AU$2</formula>
    </cfRule>
    <cfRule type="cellIs" dxfId="84" priority="248" operator="equal">
      <formula>$AS$2</formula>
    </cfRule>
  </conditionalFormatting>
  <conditionalFormatting sqref="BC51:BC52">
    <cfRule type="cellIs" dxfId="83" priority="241" operator="equal">
      <formula>$AV$4</formula>
    </cfRule>
    <cfRule type="cellIs" dxfId="82" priority="242" operator="equal">
      <formula>$AV$2</formula>
    </cfRule>
    <cfRule type="cellIs" dxfId="81" priority="243" operator="equal">
      <formula>$AU$2</formula>
    </cfRule>
    <cfRule type="cellIs" dxfId="80" priority="244" operator="equal">
      <formula>$AS$2</formula>
    </cfRule>
  </conditionalFormatting>
  <conditionalFormatting sqref="X51:X54">
    <cfRule type="cellIs" dxfId="79" priority="240" operator="equal">
      <formula>$T$14</formula>
    </cfRule>
  </conditionalFormatting>
  <conditionalFormatting sqref="Z55:Z58">
    <cfRule type="cellIs" dxfId="78" priority="65" operator="equal">
      <formula>$AU$6</formula>
    </cfRule>
    <cfRule type="cellIs" dxfId="77" priority="66" operator="equal">
      <formula>$AV$2</formula>
    </cfRule>
    <cfRule type="cellIs" dxfId="76" priority="67" operator="equal">
      <formula>$AU$2</formula>
    </cfRule>
    <cfRule type="cellIs" dxfId="75" priority="68" operator="equal">
      <formula>$AS$2</formula>
    </cfRule>
  </conditionalFormatting>
  <conditionalFormatting sqref="BC55:BC56">
    <cfRule type="cellIs" dxfId="74" priority="61" operator="equal">
      <formula>$AV$4</formula>
    </cfRule>
    <cfRule type="cellIs" dxfId="73" priority="62" operator="equal">
      <formula>$AV$2</formula>
    </cfRule>
    <cfRule type="cellIs" dxfId="72" priority="63" operator="equal">
      <formula>$AU$2</formula>
    </cfRule>
    <cfRule type="cellIs" dxfId="71" priority="64" operator="equal">
      <formula>$AS$2</formula>
    </cfRule>
  </conditionalFormatting>
  <conditionalFormatting sqref="X55:X58">
    <cfRule type="cellIs" dxfId="70" priority="60" operator="equal">
      <formula>$T$14</formula>
    </cfRule>
  </conditionalFormatting>
  <conditionalFormatting sqref="Z59:Z62">
    <cfRule type="cellIs" dxfId="69" priority="56" operator="equal">
      <formula>$AU$6</formula>
    </cfRule>
    <cfRule type="cellIs" dxfId="68" priority="57" operator="equal">
      <formula>$AV$2</formula>
    </cfRule>
    <cfRule type="cellIs" dxfId="67" priority="58" operator="equal">
      <formula>$AU$2</formula>
    </cfRule>
    <cfRule type="cellIs" dxfId="66" priority="59" operator="equal">
      <formula>$AS$2</formula>
    </cfRule>
  </conditionalFormatting>
  <conditionalFormatting sqref="BC59:BC60">
    <cfRule type="cellIs" dxfId="65" priority="52" operator="equal">
      <formula>$AV$4</formula>
    </cfRule>
    <cfRule type="cellIs" dxfId="64" priority="53" operator="equal">
      <formula>$AV$2</formula>
    </cfRule>
    <cfRule type="cellIs" dxfId="63" priority="54" operator="equal">
      <formula>$AU$2</formula>
    </cfRule>
    <cfRule type="cellIs" dxfId="62" priority="55" operator="equal">
      <formula>$AS$2</formula>
    </cfRule>
  </conditionalFormatting>
  <conditionalFormatting sqref="X59:X62">
    <cfRule type="cellIs" dxfId="61" priority="51" operator="equal">
      <formula>$T$14</formula>
    </cfRule>
  </conditionalFormatting>
  <conditionalFormatting sqref="BC63:BC64">
    <cfRule type="cellIs" dxfId="60" priority="43" operator="equal">
      <formula>$AV$4</formula>
    </cfRule>
    <cfRule type="cellIs" dxfId="59" priority="44" operator="equal">
      <formula>$AV$2</formula>
    </cfRule>
    <cfRule type="cellIs" dxfId="58" priority="45" operator="equal">
      <formula>$AU$2</formula>
    </cfRule>
    <cfRule type="cellIs" dxfId="57" priority="46" operator="equal">
      <formula>$AS$2</formula>
    </cfRule>
  </conditionalFormatting>
  <conditionalFormatting sqref="Z67:Z70">
    <cfRule type="cellIs" dxfId="56" priority="38" operator="equal">
      <formula>$AU$6</formula>
    </cfRule>
    <cfRule type="cellIs" dxfId="55" priority="39" operator="equal">
      <formula>$AV$2</formula>
    </cfRule>
    <cfRule type="cellIs" dxfId="54" priority="40" operator="equal">
      <formula>$AU$2</formula>
    </cfRule>
    <cfRule type="cellIs" dxfId="53" priority="41" operator="equal">
      <formula>$AS$2</formula>
    </cfRule>
  </conditionalFormatting>
  <conditionalFormatting sqref="X67:X70">
    <cfRule type="cellIs" dxfId="52" priority="37" operator="equal">
      <formula>$T$14</formula>
    </cfRule>
  </conditionalFormatting>
  <conditionalFormatting sqref="BC67:BC68">
    <cfRule type="cellIs" dxfId="51" priority="33" operator="equal">
      <formula>$AV$4</formula>
    </cfRule>
    <cfRule type="cellIs" dxfId="50" priority="34" operator="equal">
      <formula>$AV$2</formula>
    </cfRule>
    <cfRule type="cellIs" dxfId="49" priority="35" operator="equal">
      <formula>$AU$2</formula>
    </cfRule>
    <cfRule type="cellIs" dxfId="48" priority="36" operator="equal">
      <formula>$AS$2</formula>
    </cfRule>
  </conditionalFormatting>
  <conditionalFormatting sqref="BD43">
    <cfRule type="cellIs" dxfId="47" priority="25" operator="equal">
      <formula>$AV$4</formula>
    </cfRule>
    <cfRule type="cellIs" dxfId="46" priority="26" operator="equal">
      <formula>$AV$2</formula>
    </cfRule>
    <cfRule type="cellIs" dxfId="45" priority="27" operator="equal">
      <formula>$AU$2</formula>
    </cfRule>
    <cfRule type="cellIs" dxfId="44" priority="28" operator="equal">
      <formula>$AS$2</formula>
    </cfRule>
  </conditionalFormatting>
  <conditionalFormatting sqref="BD47">
    <cfRule type="cellIs" dxfId="43" priority="21" operator="equal">
      <formula>$AV$4</formula>
    </cfRule>
    <cfRule type="cellIs" dxfId="42" priority="22" operator="equal">
      <formula>$AV$2</formula>
    </cfRule>
    <cfRule type="cellIs" dxfId="41" priority="23" operator="equal">
      <formula>$AU$2</formula>
    </cfRule>
    <cfRule type="cellIs" dxfId="40" priority="24" operator="equal">
      <formula>$AS$2</formula>
    </cfRule>
  </conditionalFormatting>
  <conditionalFormatting sqref="BD51">
    <cfRule type="cellIs" dxfId="39" priority="17" operator="equal">
      <formula>$AV$4</formula>
    </cfRule>
    <cfRule type="cellIs" dxfId="38" priority="18" operator="equal">
      <formula>$AV$2</formula>
    </cfRule>
    <cfRule type="cellIs" dxfId="37" priority="19" operator="equal">
      <formula>$AU$2</formula>
    </cfRule>
    <cfRule type="cellIs" dxfId="36" priority="20" operator="equal">
      <formula>$AS$2</formula>
    </cfRule>
  </conditionalFormatting>
  <conditionalFormatting sqref="BD55">
    <cfRule type="cellIs" dxfId="35" priority="13" operator="equal">
      <formula>$AV$4</formula>
    </cfRule>
    <cfRule type="cellIs" dxfId="34" priority="14" operator="equal">
      <formula>$AV$2</formula>
    </cfRule>
    <cfRule type="cellIs" dxfId="33" priority="15" operator="equal">
      <formula>$AU$2</formula>
    </cfRule>
    <cfRule type="cellIs" dxfId="32" priority="16" operator="equal">
      <formula>$AS$2</formula>
    </cfRule>
  </conditionalFormatting>
  <conditionalFormatting sqref="BD59">
    <cfRule type="cellIs" dxfId="31" priority="9" operator="equal">
      <formula>$AV$4</formula>
    </cfRule>
    <cfRule type="cellIs" dxfId="30" priority="10" operator="equal">
      <formula>$AV$2</formula>
    </cfRule>
    <cfRule type="cellIs" dxfId="29" priority="11" operator="equal">
      <formula>$AU$2</formula>
    </cfRule>
    <cfRule type="cellIs" dxfId="28" priority="12" operator="equal">
      <formula>$AS$2</formula>
    </cfRule>
  </conditionalFormatting>
  <conditionalFormatting sqref="BD63">
    <cfRule type="cellIs" dxfId="27" priority="5" operator="equal">
      <formula>$AV$4</formula>
    </cfRule>
    <cfRule type="cellIs" dxfId="26" priority="6" operator="equal">
      <formula>$AV$2</formula>
    </cfRule>
    <cfRule type="cellIs" dxfId="25" priority="7" operator="equal">
      <formula>$AU$2</formula>
    </cfRule>
    <cfRule type="cellIs" dxfId="24" priority="8" operator="equal">
      <formula>$AS$2</formula>
    </cfRule>
  </conditionalFormatting>
  <conditionalFormatting sqref="BD67">
    <cfRule type="cellIs" dxfId="23" priority="1" operator="equal">
      <formula>$AV$4</formula>
    </cfRule>
    <cfRule type="cellIs" dxfId="22" priority="2" operator="equal">
      <formula>$AV$2</formula>
    </cfRule>
    <cfRule type="cellIs" dxfId="21" priority="3" operator="equal">
      <formula>$AU$2</formula>
    </cfRule>
    <cfRule type="cellIs" dxfId="20" priority="4" operator="equal">
      <formula>$AS$2</formula>
    </cfRule>
  </conditionalFormatting>
  <dataValidations count="16">
    <dataValidation type="list" allowBlank="1" showInputMessage="1" showErrorMessage="1" sqref="O39:O40 O43:O44 O47:O48 O51:O52 O55:O56 O59:O60 O63:O64 O67:O68">
      <formula1>$O$1:$O$5</formula1>
    </dataValidation>
    <dataValidation type="list" allowBlank="1" showInputMessage="1" showErrorMessage="1" sqref="S39 S43 S47 S51 S55 S59 S63 S67">
      <formula1>$U$1:$U$5</formula1>
    </dataValidation>
    <dataValidation type="list" allowBlank="1" showInputMessage="1" showErrorMessage="1" sqref="I39:I40 I43:I44 I47:I48 I51:I52 I55:I56 I59:I60 I63:I64 I67:I68">
      <formula1>$G$1:$G$5</formula1>
    </dataValidation>
    <dataValidation type="list" allowBlank="1" showInputMessage="1" showErrorMessage="1" sqref="K39:K40 K43:K44 K47:K48 K51:K52 K55:K56 K59:K60 K63:K64 K67:K68">
      <formula1>$J$1:$J$6</formula1>
    </dataValidation>
    <dataValidation type="list" allowBlank="1" showInputMessage="1" showErrorMessage="1" sqref="F39:F40 F43:F44 F47:F48 F51:F52 F55:F56 F59:F60 F63:F64 F67:F68">
      <formula1>$E$2:$E$13</formula1>
    </dataValidation>
    <dataValidation type="list" allowBlank="1" showInputMessage="1" showErrorMessage="1" sqref="Y39 Y43 Y47 Y51 Y55 Y59 Y63 Y67">
      <formula1>$W$22:$W$26</formula1>
    </dataValidation>
    <dataValidation type="list" allowBlank="1" showInputMessage="1" showErrorMessage="1" sqref="E39:E40 E43:E44 E63:E64">
      <formula1>$C$2:$C$24</formula1>
    </dataValidation>
    <dataValidation type="list" allowBlank="1" showInputMessage="1" showErrorMessage="1" sqref="AE40 AE42 AE44 AE46 AE48 AE50 AE54 AE52 AE58 AE56 AE62 AE60 AE66 AE64 AE70 AE68">
      <formula1>$AD$15:$AD$16</formula1>
    </dataValidation>
    <dataValidation type="list" allowBlank="1" showInputMessage="1" showErrorMessage="1" sqref="AG40 AG42 AG44 AG46 AG48 AG50 AG54 AG52 AG58 AG56 AG62 AG60 AG66 AG64 AG70 AG68">
      <formula1>$AE$15:$AE$16</formula1>
    </dataValidation>
    <dataValidation type="list" allowBlank="1" showInputMessage="1" showErrorMessage="1" sqref="AI40 AI42 AI44 AI46 AI48 AI50 AI54 AI52 AI58 AI56 AI62 AI60 AI66 AI64 AI70 AI68">
      <formula1>$AF$15:$AF$16</formula1>
    </dataValidation>
    <dataValidation type="list" allowBlank="1" showInputMessage="1" showErrorMessage="1" sqref="AK40 AK42 AK44 AK46 AK48 AK50 AK54 AK52 AK58 AK56 AK62 AK60 AK66 AK64 AK70 AK68">
      <formula1>$AG$15:$AG$16</formula1>
    </dataValidation>
    <dataValidation type="list" allowBlank="1" showInputMessage="1" showErrorMessage="1" sqref="AM40 AM42 AM44 AM46 AM48 AM50 AM54 AM52 AM58 AM56 AM62 AM60 AM66 AM64 AM70 AM68">
      <formula1>$AH$15:$AH$16</formula1>
    </dataValidation>
    <dataValidation type="list" allowBlank="1" showInputMessage="1" showErrorMessage="1" sqref="AO39:AP40 AO43:AP44 AO47:AP48 AO51:AP52 AO55:AP56 AO59:AP60 AO63:AP64 AO67:AP68">
      <formula1>$AN$9:$AN$11</formula1>
    </dataValidation>
    <dataValidation type="list" allowBlank="1" showInputMessage="1" showErrorMessage="1" sqref="W39 W43 W47 W51 W55 W59 W63 W67">
      <formula1>$AN$1:$AN$4</formula1>
    </dataValidation>
    <dataValidation type="list" allowBlank="1" showInputMessage="1" showErrorMessage="1" sqref="X39 X43 X47 X51 X55 X59 X63 X67">
      <formula1>$T$14:$T$15</formula1>
    </dataValidation>
    <dataValidation type="list" allowBlank="1" showInputMessage="1" showErrorMessage="1" sqref="N39:N70">
      <formula1>$N$15:$N$16</formula1>
    </dataValidation>
  </dataValidation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19"/>
  <sheetViews>
    <sheetView topLeftCell="B1" workbookViewId="0">
      <selection activeCell="D7" sqref="D7"/>
    </sheetView>
  </sheetViews>
  <sheetFormatPr baseColWidth="10" defaultRowHeight="15" x14ac:dyDescent="0.25"/>
  <cols>
    <col min="2" max="2" width="26.85546875" customWidth="1"/>
    <col min="3" max="3" width="28.7109375" customWidth="1"/>
    <col min="4" max="4" width="27" customWidth="1"/>
    <col min="5" max="5" width="27.7109375" customWidth="1"/>
    <col min="6" max="6" width="21.140625" customWidth="1"/>
    <col min="7" max="7" width="31.85546875" customWidth="1"/>
  </cols>
  <sheetData>
    <row r="1" spans="1:8" ht="15.75" thickBot="1" x14ac:dyDescent="0.3">
      <c r="A1" s="29"/>
      <c r="B1" s="30"/>
      <c r="C1" s="30"/>
      <c r="D1" s="30"/>
      <c r="E1" s="30"/>
      <c r="F1" s="30"/>
      <c r="G1" s="30"/>
      <c r="H1" s="31"/>
    </row>
    <row r="2" spans="1:8" ht="15.75" thickBot="1" x14ac:dyDescent="0.3">
      <c r="A2" s="29"/>
      <c r="B2" s="30"/>
      <c r="C2" s="30"/>
      <c r="D2" s="30"/>
      <c r="E2" s="30"/>
      <c r="F2" s="30"/>
      <c r="G2" s="30"/>
      <c r="H2" s="31"/>
    </row>
    <row r="3" spans="1:8" ht="30.75" customHeight="1" thickBot="1" x14ac:dyDescent="0.3">
      <c r="A3" s="32"/>
      <c r="B3" s="18"/>
      <c r="C3" s="324" t="s">
        <v>4</v>
      </c>
      <c r="D3" s="325"/>
      <c r="E3" s="325"/>
      <c r="F3" s="325"/>
      <c r="G3" s="326"/>
      <c r="H3" s="33"/>
    </row>
    <row r="4" spans="1:8" ht="53.25" customHeight="1" thickBot="1" x14ac:dyDescent="0.3">
      <c r="A4" s="32"/>
      <c r="B4" s="41" t="s">
        <v>57</v>
      </c>
      <c r="C4" s="45" t="s">
        <v>58</v>
      </c>
      <c r="D4" s="46" t="s">
        <v>59</v>
      </c>
      <c r="E4" s="46" t="s">
        <v>60</v>
      </c>
      <c r="F4" s="46" t="s">
        <v>61</v>
      </c>
      <c r="G4" s="47" t="s">
        <v>62</v>
      </c>
      <c r="H4" s="33"/>
    </row>
    <row r="5" spans="1:8" ht="48" customHeight="1" x14ac:dyDescent="0.25">
      <c r="A5" s="32"/>
      <c r="B5" s="42" t="s">
        <v>63</v>
      </c>
      <c r="C5" s="48" t="s">
        <v>68</v>
      </c>
      <c r="D5" s="49" t="s">
        <v>68</v>
      </c>
      <c r="E5" s="50" t="s">
        <v>69</v>
      </c>
      <c r="F5" s="51" t="s">
        <v>70</v>
      </c>
      <c r="G5" s="52" t="s">
        <v>70</v>
      </c>
      <c r="H5" s="33"/>
    </row>
    <row r="6" spans="1:8" ht="48" customHeight="1" x14ac:dyDescent="0.25">
      <c r="A6" s="32"/>
      <c r="B6" s="43" t="s">
        <v>64</v>
      </c>
      <c r="C6" s="53" t="s">
        <v>68</v>
      </c>
      <c r="D6" s="4" t="s">
        <v>68</v>
      </c>
      <c r="E6" s="5" t="s">
        <v>69</v>
      </c>
      <c r="F6" s="7" t="s">
        <v>70</v>
      </c>
      <c r="G6" s="54" t="s">
        <v>71</v>
      </c>
      <c r="H6" s="33"/>
    </row>
    <row r="7" spans="1:8" ht="48" customHeight="1" x14ac:dyDescent="0.25">
      <c r="A7" s="32"/>
      <c r="B7" s="43" t="s">
        <v>65</v>
      </c>
      <c r="C7" s="53" t="s">
        <v>68</v>
      </c>
      <c r="D7" s="5" t="s">
        <v>69</v>
      </c>
      <c r="E7" s="7" t="s">
        <v>70</v>
      </c>
      <c r="F7" s="6" t="s">
        <v>71</v>
      </c>
      <c r="G7" s="54" t="s">
        <v>71</v>
      </c>
      <c r="H7" s="33"/>
    </row>
    <row r="8" spans="1:8" ht="48" customHeight="1" x14ac:dyDescent="0.25">
      <c r="A8" s="32"/>
      <c r="B8" s="43" t="s">
        <v>66</v>
      </c>
      <c r="C8" s="55" t="s">
        <v>69</v>
      </c>
      <c r="D8" s="7" t="s">
        <v>70</v>
      </c>
      <c r="E8" s="7" t="s">
        <v>70</v>
      </c>
      <c r="F8" s="6" t="s">
        <v>71</v>
      </c>
      <c r="G8" s="54" t="s">
        <v>71</v>
      </c>
      <c r="H8" s="33"/>
    </row>
    <row r="9" spans="1:8" ht="48" customHeight="1" thickBot="1" x14ac:dyDescent="0.3">
      <c r="A9" s="32"/>
      <c r="B9" s="44" t="s">
        <v>67</v>
      </c>
      <c r="C9" s="56" t="s">
        <v>70</v>
      </c>
      <c r="D9" s="57" t="s">
        <v>70</v>
      </c>
      <c r="E9" s="58" t="s">
        <v>71</v>
      </c>
      <c r="F9" s="58" t="s">
        <v>71</v>
      </c>
      <c r="G9" s="59" t="s">
        <v>71</v>
      </c>
      <c r="H9" s="33"/>
    </row>
    <row r="10" spans="1:8" x14ac:dyDescent="0.25">
      <c r="A10" s="32"/>
      <c r="B10" s="1"/>
      <c r="C10" s="1"/>
      <c r="D10" s="1"/>
      <c r="E10" s="1"/>
      <c r="F10" s="1"/>
      <c r="G10" s="1"/>
      <c r="H10" s="33"/>
    </row>
    <row r="11" spans="1:8" ht="15.75" thickBot="1" x14ac:dyDescent="0.3">
      <c r="A11" s="32"/>
      <c r="B11" s="1"/>
      <c r="C11" s="1"/>
      <c r="D11" s="1"/>
      <c r="E11" s="1"/>
      <c r="F11" s="1"/>
      <c r="G11" s="1"/>
      <c r="H11" s="33"/>
    </row>
    <row r="12" spans="1:8" ht="16.5" thickBot="1" x14ac:dyDescent="0.3">
      <c r="A12" s="32"/>
      <c r="B12" s="8" t="s">
        <v>72</v>
      </c>
      <c r="C12" s="9" t="s">
        <v>74</v>
      </c>
      <c r="D12" s="327" t="s">
        <v>75</v>
      </c>
      <c r="E12" s="328"/>
      <c r="F12" s="1"/>
      <c r="G12" s="1"/>
      <c r="H12" s="33"/>
    </row>
    <row r="13" spans="1:8" ht="18.75" customHeight="1" thickBot="1" x14ac:dyDescent="0.3">
      <c r="A13" s="32"/>
      <c r="B13" s="11" t="s">
        <v>73</v>
      </c>
      <c r="C13" s="14" t="s">
        <v>76</v>
      </c>
      <c r="D13" s="329" t="s">
        <v>77</v>
      </c>
      <c r="E13" s="330"/>
      <c r="F13" s="1"/>
      <c r="G13" s="1"/>
      <c r="H13" s="33"/>
    </row>
    <row r="14" spans="1:8" ht="15.75" thickBot="1" x14ac:dyDescent="0.3">
      <c r="A14" s="32"/>
      <c r="B14" s="12" t="s">
        <v>78</v>
      </c>
      <c r="C14" s="15" t="s">
        <v>79</v>
      </c>
      <c r="D14" s="331" t="s">
        <v>80</v>
      </c>
      <c r="E14" s="332"/>
      <c r="F14" s="1"/>
      <c r="G14" s="1"/>
      <c r="H14" s="33"/>
    </row>
    <row r="15" spans="1:8" ht="15.75" thickBot="1" x14ac:dyDescent="0.3">
      <c r="A15" s="32"/>
      <c r="B15" s="13" t="s">
        <v>81</v>
      </c>
      <c r="C15" s="16" t="s">
        <v>82</v>
      </c>
      <c r="D15" s="333" t="s">
        <v>83</v>
      </c>
      <c r="E15" s="334"/>
      <c r="F15" s="1"/>
      <c r="G15" s="1"/>
      <c r="H15" s="33"/>
    </row>
    <row r="16" spans="1:8" ht="15.75" thickBot="1" x14ac:dyDescent="0.3">
      <c r="A16" s="32"/>
      <c r="B16" s="10" t="s">
        <v>84</v>
      </c>
      <c r="C16" s="17" t="s">
        <v>85</v>
      </c>
      <c r="D16" s="322" t="s">
        <v>83</v>
      </c>
      <c r="E16" s="323"/>
      <c r="F16" s="1"/>
      <c r="G16" s="1"/>
      <c r="H16" s="33"/>
    </row>
    <row r="17" spans="1:8" x14ac:dyDescent="0.25">
      <c r="A17" s="32"/>
      <c r="B17" s="1"/>
      <c r="C17" s="1"/>
      <c r="D17" s="1"/>
      <c r="E17" s="1"/>
      <c r="F17" s="1"/>
      <c r="G17" s="1"/>
      <c r="H17" s="33"/>
    </row>
    <row r="18" spans="1:8" x14ac:dyDescent="0.25">
      <c r="A18" s="32"/>
      <c r="B18" s="1"/>
      <c r="C18" s="1"/>
      <c r="D18" s="1"/>
      <c r="E18" s="1"/>
      <c r="F18" s="1"/>
      <c r="G18" s="1"/>
      <c r="H18" s="33"/>
    </row>
    <row r="19" spans="1:8" ht="15.75" thickBot="1" x14ac:dyDescent="0.3">
      <c r="A19" s="34"/>
      <c r="B19" s="35"/>
      <c r="C19" s="35"/>
      <c r="D19" s="35"/>
      <c r="E19" s="35"/>
      <c r="F19" s="35"/>
      <c r="G19" s="35"/>
      <c r="H19" s="36"/>
    </row>
  </sheetData>
  <mergeCells count="6">
    <mergeCell ref="D16:E16"/>
    <mergeCell ref="C3:G3"/>
    <mergeCell ref="D12:E12"/>
    <mergeCell ref="D13:E13"/>
    <mergeCell ref="D14:E14"/>
    <mergeCell ref="D15:E1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46"/>
  <sheetViews>
    <sheetView workbookViewId="0">
      <selection activeCell="K6" sqref="K6"/>
    </sheetView>
  </sheetViews>
  <sheetFormatPr baseColWidth="10" defaultRowHeight="15" x14ac:dyDescent="0.25"/>
  <cols>
    <col min="4" max="4" width="48.42578125" customWidth="1"/>
    <col min="6" max="6" width="15.28515625" customWidth="1"/>
  </cols>
  <sheetData>
    <row r="1" spans="2:15" ht="15.75" thickBot="1" x14ac:dyDescent="0.3"/>
    <row r="2" spans="2:15" ht="15.75" thickBot="1" x14ac:dyDescent="0.3">
      <c r="B2" s="29"/>
      <c r="C2" s="30"/>
      <c r="D2" s="30"/>
      <c r="E2" s="30"/>
      <c r="F2" s="30"/>
      <c r="G2" s="31"/>
    </row>
    <row r="3" spans="2:15" ht="15.75" thickBot="1" x14ac:dyDescent="0.3">
      <c r="B3" s="32"/>
      <c r="C3" s="335" t="s">
        <v>144</v>
      </c>
      <c r="D3" s="336"/>
      <c r="E3" s="336"/>
      <c r="F3" s="337"/>
      <c r="G3" s="33"/>
    </row>
    <row r="4" spans="2:15" x14ac:dyDescent="0.25">
      <c r="B4" s="32"/>
      <c r="C4" s="1"/>
      <c r="D4" s="1"/>
      <c r="E4" s="1"/>
      <c r="F4" s="1"/>
      <c r="G4" s="33"/>
    </row>
    <row r="5" spans="2:15" x14ac:dyDescent="0.25">
      <c r="B5" s="32"/>
      <c r="C5" s="66" t="s">
        <v>145</v>
      </c>
      <c r="D5" s="66" t="s">
        <v>146</v>
      </c>
      <c r="E5" s="1"/>
      <c r="F5" s="1"/>
      <c r="G5" s="33"/>
    </row>
    <row r="6" spans="2:15" x14ac:dyDescent="0.25">
      <c r="B6" s="32"/>
      <c r="C6" s="67">
        <v>1</v>
      </c>
      <c r="D6" s="65" t="s">
        <v>147</v>
      </c>
      <c r="E6" s="1"/>
      <c r="F6" s="1"/>
      <c r="G6" s="33"/>
    </row>
    <row r="7" spans="2:15" x14ac:dyDescent="0.25">
      <c r="B7" s="32"/>
      <c r="C7" s="67">
        <v>2</v>
      </c>
      <c r="D7" s="65" t="s">
        <v>148</v>
      </c>
      <c r="E7" s="1"/>
      <c r="F7" s="1"/>
      <c r="G7" s="33"/>
    </row>
    <row r="8" spans="2:15" x14ac:dyDescent="0.25">
      <c r="B8" s="32"/>
      <c r="C8" s="67">
        <v>3</v>
      </c>
      <c r="D8" s="65" t="s">
        <v>149</v>
      </c>
      <c r="E8" s="1"/>
      <c r="F8" s="1"/>
      <c r="G8" s="33"/>
    </row>
    <row r="9" spans="2:15" x14ac:dyDescent="0.25">
      <c r="B9" s="32"/>
      <c r="C9" s="67">
        <v>4</v>
      </c>
      <c r="D9" s="65" t="s">
        <v>150</v>
      </c>
      <c r="E9" s="1"/>
      <c r="F9" s="1"/>
      <c r="G9" s="33"/>
    </row>
    <row r="10" spans="2:15" x14ac:dyDescent="0.25">
      <c r="B10" s="32"/>
      <c r="C10" s="67">
        <v>5</v>
      </c>
      <c r="D10" s="65" t="s">
        <v>151</v>
      </c>
      <c r="E10" s="1"/>
      <c r="F10" s="1"/>
      <c r="G10" s="33"/>
    </row>
    <row r="11" spans="2:15" ht="15.75" thickBot="1" x14ac:dyDescent="0.3">
      <c r="B11" s="32"/>
      <c r="C11" s="1"/>
      <c r="D11" s="1"/>
      <c r="E11" s="1"/>
      <c r="F11" s="1"/>
      <c r="G11" s="33"/>
      <c r="O11" s="68"/>
    </row>
    <row r="12" spans="2:15" ht="15.75" thickBot="1" x14ac:dyDescent="0.3">
      <c r="B12" s="32"/>
      <c r="C12" s="335" t="s">
        <v>152</v>
      </c>
      <c r="D12" s="336"/>
      <c r="E12" s="336"/>
      <c r="F12" s="337"/>
      <c r="G12" s="33"/>
    </row>
    <row r="13" spans="2:15" x14ac:dyDescent="0.25">
      <c r="B13" s="32"/>
      <c r="C13" s="1"/>
      <c r="D13" s="1"/>
      <c r="E13" s="1"/>
      <c r="F13" s="1"/>
      <c r="G13" s="33"/>
    </row>
    <row r="14" spans="2:15" x14ac:dyDescent="0.25">
      <c r="B14" s="32"/>
      <c r="C14" s="66" t="s">
        <v>145</v>
      </c>
      <c r="D14" s="66" t="s">
        <v>146</v>
      </c>
      <c r="E14" s="1"/>
      <c r="F14" s="1"/>
      <c r="G14" s="33"/>
    </row>
    <row r="15" spans="2:15" x14ac:dyDescent="0.25">
      <c r="B15" s="32"/>
      <c r="C15" s="67">
        <v>1</v>
      </c>
      <c r="D15" s="65" t="s">
        <v>153</v>
      </c>
      <c r="E15" s="1"/>
      <c r="F15" s="1"/>
      <c r="G15" s="33"/>
    </row>
    <row r="16" spans="2:15" x14ac:dyDescent="0.25">
      <c r="B16" s="32"/>
      <c r="C16" s="67">
        <v>2</v>
      </c>
      <c r="D16" s="65" t="s">
        <v>154</v>
      </c>
      <c r="E16" s="1"/>
      <c r="F16" s="1"/>
      <c r="G16" s="33"/>
    </row>
    <row r="17" spans="2:7" x14ac:dyDescent="0.25">
      <c r="B17" s="32"/>
      <c r="C17" s="67">
        <v>3</v>
      </c>
      <c r="D17" s="65" t="s">
        <v>155</v>
      </c>
      <c r="E17" s="1"/>
      <c r="F17" s="1"/>
      <c r="G17" s="33"/>
    </row>
    <row r="18" spans="2:7" x14ac:dyDescent="0.25">
      <c r="B18" s="32"/>
      <c r="C18" s="67">
        <v>4</v>
      </c>
      <c r="D18" s="65" t="s">
        <v>156</v>
      </c>
      <c r="E18" s="1"/>
      <c r="F18" s="1"/>
      <c r="G18" s="33"/>
    </row>
    <row r="19" spans="2:7" x14ac:dyDescent="0.25">
      <c r="B19" s="32"/>
      <c r="C19" s="67">
        <v>5</v>
      </c>
      <c r="D19" s="65" t="s">
        <v>157</v>
      </c>
      <c r="E19" s="1"/>
      <c r="F19" s="1"/>
      <c r="G19" s="33"/>
    </row>
    <row r="20" spans="2:7" ht="15.75" thickBot="1" x14ac:dyDescent="0.3">
      <c r="B20" s="32"/>
      <c r="C20" s="1"/>
      <c r="D20" s="1"/>
      <c r="E20" s="1"/>
      <c r="F20" s="1"/>
      <c r="G20" s="33"/>
    </row>
    <row r="21" spans="2:7" ht="15.75" thickBot="1" x14ac:dyDescent="0.3">
      <c r="B21" s="32"/>
      <c r="C21" s="335" t="s">
        <v>158</v>
      </c>
      <c r="D21" s="336"/>
      <c r="E21" s="336"/>
      <c r="F21" s="337"/>
      <c r="G21" s="33"/>
    </row>
    <row r="22" spans="2:7" x14ac:dyDescent="0.25">
      <c r="B22" s="32"/>
      <c r="C22" s="1"/>
      <c r="D22" s="1"/>
      <c r="E22" s="1"/>
      <c r="F22" s="1"/>
      <c r="G22" s="33"/>
    </row>
    <row r="23" spans="2:7" x14ac:dyDescent="0.25">
      <c r="B23" s="32"/>
      <c r="C23" s="66" t="s">
        <v>145</v>
      </c>
      <c r="D23" s="66" t="s">
        <v>146</v>
      </c>
      <c r="E23" s="1"/>
      <c r="F23" s="1"/>
      <c r="G23" s="33"/>
    </row>
    <row r="24" spans="2:7" x14ac:dyDescent="0.25">
      <c r="B24" s="32"/>
      <c r="C24" s="67">
        <v>1</v>
      </c>
      <c r="D24" s="65" t="s">
        <v>159</v>
      </c>
      <c r="E24" s="1"/>
      <c r="F24" s="1"/>
      <c r="G24" s="33"/>
    </row>
    <row r="25" spans="2:7" x14ac:dyDescent="0.25">
      <c r="B25" s="32"/>
      <c r="C25" s="67">
        <v>2</v>
      </c>
      <c r="D25" s="65" t="s">
        <v>160</v>
      </c>
      <c r="E25" s="1"/>
      <c r="F25" s="1"/>
      <c r="G25" s="33"/>
    </row>
    <row r="26" spans="2:7" x14ac:dyDescent="0.25">
      <c r="B26" s="32"/>
      <c r="C26" s="67">
        <v>3</v>
      </c>
      <c r="D26" s="65" t="s">
        <v>161</v>
      </c>
      <c r="E26" s="1"/>
      <c r="F26" s="1"/>
      <c r="G26" s="33"/>
    </row>
    <row r="27" spans="2:7" x14ac:dyDescent="0.25">
      <c r="B27" s="32"/>
      <c r="C27" s="67">
        <v>4</v>
      </c>
      <c r="D27" s="65" t="s">
        <v>162</v>
      </c>
      <c r="E27" s="1"/>
      <c r="F27" s="1"/>
      <c r="G27" s="33"/>
    </row>
    <row r="28" spans="2:7" x14ac:dyDescent="0.25">
      <c r="B28" s="32"/>
      <c r="C28" s="67">
        <v>5</v>
      </c>
      <c r="D28" s="65" t="s">
        <v>163</v>
      </c>
      <c r="E28" s="1"/>
      <c r="F28" s="1"/>
      <c r="G28" s="33"/>
    </row>
    <row r="29" spans="2:7" ht="15.75" thickBot="1" x14ac:dyDescent="0.3">
      <c r="B29" s="32"/>
      <c r="C29" s="1"/>
      <c r="D29" s="1"/>
      <c r="E29" s="1"/>
      <c r="F29" s="1"/>
      <c r="G29" s="33"/>
    </row>
    <row r="30" spans="2:7" ht="15.75" thickBot="1" x14ac:dyDescent="0.3">
      <c r="B30" s="32"/>
      <c r="C30" s="335" t="s">
        <v>164</v>
      </c>
      <c r="D30" s="336"/>
      <c r="E30" s="336"/>
      <c r="F30" s="337"/>
      <c r="G30" s="33"/>
    </row>
    <row r="31" spans="2:7" x14ac:dyDescent="0.25">
      <c r="B31" s="32"/>
      <c r="C31" s="1"/>
      <c r="D31" s="1"/>
      <c r="E31" s="1"/>
      <c r="F31" s="1"/>
      <c r="G31" s="33"/>
    </row>
    <row r="32" spans="2:7" x14ac:dyDescent="0.25">
      <c r="B32" s="32"/>
      <c r="C32" s="66" t="s">
        <v>145</v>
      </c>
      <c r="D32" s="66" t="s">
        <v>146</v>
      </c>
      <c r="E32" s="1"/>
      <c r="F32" s="1"/>
      <c r="G32" s="33"/>
    </row>
    <row r="33" spans="2:7" x14ac:dyDescent="0.25">
      <c r="B33" s="32"/>
      <c r="C33" s="67">
        <v>1</v>
      </c>
      <c r="D33" s="65" t="s">
        <v>165</v>
      </c>
      <c r="E33" s="1"/>
      <c r="F33" s="1"/>
      <c r="G33" s="33"/>
    </row>
    <row r="34" spans="2:7" x14ac:dyDescent="0.25">
      <c r="B34" s="32"/>
      <c r="C34" s="67">
        <v>2</v>
      </c>
      <c r="D34" s="65" t="s">
        <v>166</v>
      </c>
      <c r="E34" s="1"/>
      <c r="F34" s="1"/>
      <c r="G34" s="33"/>
    </row>
    <row r="35" spans="2:7" x14ac:dyDescent="0.25">
      <c r="B35" s="32"/>
      <c r="C35" s="67">
        <v>3</v>
      </c>
      <c r="D35" s="65" t="s">
        <v>167</v>
      </c>
      <c r="E35" s="1"/>
      <c r="F35" s="1"/>
      <c r="G35" s="33"/>
    </row>
    <row r="36" spans="2:7" x14ac:dyDescent="0.25">
      <c r="B36" s="32"/>
      <c r="C36" s="67">
        <v>4</v>
      </c>
      <c r="D36" s="65" t="s">
        <v>168</v>
      </c>
      <c r="E36" s="1"/>
      <c r="F36" s="1"/>
      <c r="G36" s="33"/>
    </row>
    <row r="37" spans="2:7" x14ac:dyDescent="0.25">
      <c r="B37" s="32"/>
      <c r="C37" s="67">
        <v>5</v>
      </c>
      <c r="D37" s="65" t="s">
        <v>169</v>
      </c>
      <c r="E37" s="1"/>
      <c r="F37" s="1"/>
      <c r="G37" s="33"/>
    </row>
    <row r="38" spans="2:7" x14ac:dyDescent="0.25">
      <c r="B38" s="32"/>
      <c r="C38" s="1"/>
      <c r="D38" s="1"/>
      <c r="E38" s="1"/>
      <c r="F38" s="1"/>
      <c r="G38" s="33"/>
    </row>
    <row r="39" spans="2:7" s="3" customFormat="1" x14ac:dyDescent="0.25">
      <c r="B39" s="32"/>
      <c r="C39" s="1"/>
      <c r="D39" s="1"/>
      <c r="E39" s="1"/>
      <c r="F39" s="1"/>
      <c r="G39" s="33"/>
    </row>
    <row r="40" spans="2:7" s="3" customFormat="1" x14ac:dyDescent="0.25">
      <c r="B40" s="32"/>
      <c r="C40" s="1"/>
      <c r="D40" s="1"/>
      <c r="E40" s="1"/>
      <c r="F40" s="1"/>
      <c r="G40" s="33"/>
    </row>
    <row r="41" spans="2:7" s="3" customFormat="1" x14ac:dyDescent="0.25">
      <c r="B41" s="32"/>
      <c r="C41" s="1"/>
      <c r="D41" s="1"/>
      <c r="E41" s="1"/>
      <c r="F41" s="1"/>
      <c r="G41" s="33"/>
    </row>
    <row r="42" spans="2:7" s="3" customFormat="1" x14ac:dyDescent="0.25">
      <c r="B42" s="32"/>
      <c r="C42" s="1"/>
      <c r="D42" s="1"/>
      <c r="E42" s="1"/>
      <c r="F42" s="1"/>
      <c r="G42" s="33"/>
    </row>
    <row r="43" spans="2:7" s="3" customFormat="1" x14ac:dyDescent="0.25">
      <c r="B43" s="32"/>
      <c r="C43" s="1"/>
      <c r="D43" s="1"/>
      <c r="E43" s="1"/>
      <c r="F43" s="1"/>
      <c r="G43" s="33"/>
    </row>
    <row r="44" spans="2:7" s="3" customFormat="1" x14ac:dyDescent="0.25">
      <c r="B44" s="32"/>
      <c r="C44" s="1"/>
      <c r="D44" s="1"/>
      <c r="E44" s="1"/>
      <c r="F44" s="1"/>
      <c r="G44" s="33"/>
    </row>
    <row r="45" spans="2:7" s="3" customFormat="1" x14ac:dyDescent="0.25">
      <c r="B45" s="32"/>
      <c r="C45" s="1"/>
      <c r="D45" s="1"/>
      <c r="E45" s="1"/>
      <c r="F45" s="1"/>
      <c r="G45" s="33"/>
    </row>
    <row r="46" spans="2:7" ht="15.75" thickBot="1" x14ac:dyDescent="0.3">
      <c r="B46" s="34"/>
      <c r="C46" s="35"/>
      <c r="D46" s="35"/>
      <c r="E46" s="35"/>
      <c r="F46" s="35"/>
      <c r="G46" s="36"/>
    </row>
  </sheetData>
  <mergeCells count="4">
    <mergeCell ref="C3:F3"/>
    <mergeCell ref="C12:F12"/>
    <mergeCell ref="C21:F21"/>
    <mergeCell ref="C30:F30"/>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workbookViewId="0">
      <selection activeCell="G27" sqref="G27"/>
    </sheetView>
  </sheetViews>
  <sheetFormatPr baseColWidth="10" defaultRowHeight="15" x14ac:dyDescent="0.25"/>
  <cols>
    <col min="1" max="1" width="7.7109375" customWidth="1"/>
    <col min="3" max="3" width="15.28515625" customWidth="1"/>
    <col min="4" max="4" width="14.42578125" customWidth="1"/>
    <col min="5" max="5" width="14.140625" customWidth="1"/>
    <col min="6" max="6" width="23.42578125" customWidth="1"/>
    <col min="7" max="7" width="18.7109375" customWidth="1"/>
  </cols>
  <sheetData>
    <row r="1" spans="1:9" x14ac:dyDescent="0.25">
      <c r="A1" s="120"/>
      <c r="B1" s="121"/>
      <c r="C1" s="121"/>
      <c r="D1" s="347"/>
      <c r="E1" s="347"/>
      <c r="F1" s="347"/>
      <c r="G1" s="347"/>
      <c r="H1" s="111"/>
      <c r="I1" s="112"/>
    </row>
    <row r="2" spans="1:9" x14ac:dyDescent="0.25">
      <c r="A2" s="122"/>
      <c r="B2" s="116"/>
      <c r="C2" s="116"/>
      <c r="D2" s="348"/>
      <c r="E2" s="348"/>
      <c r="F2" s="348"/>
      <c r="G2" s="348"/>
      <c r="H2" s="1"/>
      <c r="I2" s="113"/>
    </row>
    <row r="3" spans="1:9" x14ac:dyDescent="0.25">
      <c r="A3" s="122"/>
      <c r="B3" s="116"/>
      <c r="C3" s="116"/>
      <c r="D3" s="117"/>
      <c r="E3" s="349"/>
      <c r="F3" s="349"/>
      <c r="G3" s="349"/>
      <c r="H3" s="1"/>
      <c r="I3" s="113"/>
    </row>
    <row r="4" spans="1:9" x14ac:dyDescent="0.25">
      <c r="A4" s="122"/>
      <c r="B4" s="116"/>
      <c r="C4" s="116"/>
      <c r="D4" s="350"/>
      <c r="E4" s="350"/>
      <c r="F4" s="350"/>
      <c r="G4" s="350"/>
      <c r="H4" s="1"/>
      <c r="I4" s="113"/>
    </row>
    <row r="5" spans="1:9" x14ac:dyDescent="0.25">
      <c r="A5" s="122"/>
      <c r="B5" s="116"/>
      <c r="C5" s="116"/>
      <c r="D5" s="116"/>
      <c r="E5" s="116"/>
      <c r="F5" s="116"/>
      <c r="G5" s="116"/>
      <c r="H5" s="1"/>
      <c r="I5" s="113"/>
    </row>
    <row r="6" spans="1:9" x14ac:dyDescent="0.25">
      <c r="A6" s="122"/>
      <c r="B6" s="116"/>
      <c r="C6" s="118"/>
      <c r="D6" s="118"/>
      <c r="E6" s="118"/>
      <c r="F6" s="118"/>
      <c r="G6" s="119"/>
      <c r="H6" s="1"/>
      <c r="I6" s="113"/>
    </row>
    <row r="7" spans="1:9" x14ac:dyDescent="0.25">
      <c r="A7" s="122"/>
      <c r="B7" s="116"/>
      <c r="C7" s="116"/>
      <c r="D7" s="116"/>
      <c r="E7" s="116"/>
      <c r="F7" s="116"/>
      <c r="G7" s="116"/>
      <c r="H7" s="1"/>
      <c r="I7" s="113"/>
    </row>
    <row r="8" spans="1:9" ht="15.75" thickBot="1" x14ac:dyDescent="0.3">
      <c r="A8" s="123"/>
      <c r="B8" s="351"/>
      <c r="C8" s="351"/>
      <c r="D8" s="351"/>
      <c r="E8" s="351"/>
      <c r="F8" s="351"/>
      <c r="G8" s="351"/>
      <c r="H8" s="114"/>
      <c r="I8" s="115"/>
    </row>
    <row r="9" spans="1:9" x14ac:dyDescent="0.25">
      <c r="A9" s="339"/>
      <c r="B9" s="340"/>
      <c r="C9" s="340"/>
      <c r="D9" s="340"/>
      <c r="E9" s="340"/>
      <c r="F9" s="340"/>
      <c r="G9" s="340"/>
      <c r="H9" s="111"/>
      <c r="I9" s="112"/>
    </row>
    <row r="10" spans="1:9" x14ac:dyDescent="0.25">
      <c r="A10" s="341"/>
      <c r="B10" s="342"/>
      <c r="C10" s="342"/>
      <c r="D10" s="342"/>
      <c r="E10" s="342"/>
      <c r="F10" s="342"/>
      <c r="G10" s="342"/>
      <c r="H10" s="1"/>
      <c r="I10" s="113"/>
    </row>
    <row r="11" spans="1:9" x14ac:dyDescent="0.25">
      <c r="A11" s="341"/>
      <c r="B11" s="342"/>
      <c r="C11" s="342"/>
      <c r="D11" s="342"/>
      <c r="E11" s="342"/>
      <c r="F11" s="342"/>
      <c r="G11" s="342"/>
      <c r="H11" s="1"/>
      <c r="I11" s="113"/>
    </row>
    <row r="12" spans="1:9" x14ac:dyDescent="0.25">
      <c r="A12" s="341"/>
      <c r="B12" s="342"/>
      <c r="C12" s="342"/>
      <c r="D12" s="342"/>
      <c r="E12" s="342"/>
      <c r="F12" s="342"/>
      <c r="G12" s="342"/>
      <c r="H12" s="1"/>
      <c r="I12" s="113"/>
    </row>
    <row r="13" spans="1:9" x14ac:dyDescent="0.25">
      <c r="A13" s="341"/>
      <c r="B13" s="342"/>
      <c r="C13" s="342"/>
      <c r="D13" s="342"/>
      <c r="E13" s="342"/>
      <c r="F13" s="342"/>
      <c r="G13" s="342"/>
      <c r="H13" s="1"/>
      <c r="I13" s="113"/>
    </row>
    <row r="14" spans="1:9" x14ac:dyDescent="0.25">
      <c r="A14" s="341"/>
      <c r="B14" s="342"/>
      <c r="C14" s="342"/>
      <c r="D14" s="342"/>
      <c r="E14" s="342"/>
      <c r="F14" s="342"/>
      <c r="G14" s="342"/>
      <c r="H14" s="1"/>
      <c r="I14" s="113"/>
    </row>
    <row r="15" spans="1:9" x14ac:dyDescent="0.25">
      <c r="A15" s="341"/>
      <c r="B15" s="342"/>
      <c r="C15" s="342"/>
      <c r="D15" s="342"/>
      <c r="E15" s="342"/>
      <c r="F15" s="342"/>
      <c r="G15" s="342"/>
      <c r="H15" s="1"/>
      <c r="I15" s="113"/>
    </row>
    <row r="16" spans="1:9" x14ac:dyDescent="0.25">
      <c r="A16" s="341"/>
      <c r="B16" s="342"/>
      <c r="C16" s="342"/>
      <c r="D16" s="342"/>
      <c r="E16" s="342"/>
      <c r="F16" s="342"/>
      <c r="G16" s="342"/>
      <c r="H16" s="1"/>
      <c r="I16" s="113"/>
    </row>
    <row r="17" spans="1:9" x14ac:dyDescent="0.25">
      <c r="A17" s="341"/>
      <c r="B17" s="342"/>
      <c r="C17" s="342"/>
      <c r="D17" s="342"/>
      <c r="E17" s="342"/>
      <c r="F17" s="342"/>
      <c r="G17" s="342"/>
      <c r="H17" s="1"/>
      <c r="I17" s="113"/>
    </row>
    <row r="18" spans="1:9" x14ac:dyDescent="0.25">
      <c r="A18" s="341"/>
      <c r="B18" s="342"/>
      <c r="C18" s="342"/>
      <c r="D18" s="342"/>
      <c r="E18" s="342"/>
      <c r="F18" s="342"/>
      <c r="G18" s="342"/>
      <c r="H18" s="1"/>
      <c r="I18" s="113"/>
    </row>
    <row r="19" spans="1:9" x14ac:dyDescent="0.25">
      <c r="A19" s="341"/>
      <c r="B19" s="342"/>
      <c r="C19" s="342"/>
      <c r="D19" s="342"/>
      <c r="E19" s="342"/>
      <c r="F19" s="342"/>
      <c r="G19" s="342"/>
      <c r="H19" s="1"/>
      <c r="I19" s="113"/>
    </row>
    <row r="20" spans="1:9" x14ac:dyDescent="0.25">
      <c r="A20" s="341"/>
      <c r="B20" s="342"/>
      <c r="C20" s="342"/>
      <c r="D20" s="342"/>
      <c r="E20" s="342"/>
      <c r="F20" s="342"/>
      <c r="G20" s="342"/>
      <c r="H20" s="1"/>
      <c r="I20" s="113"/>
    </row>
    <row r="21" spans="1:9" x14ac:dyDescent="0.25">
      <c r="A21" s="341"/>
      <c r="B21" s="342"/>
      <c r="C21" s="342"/>
      <c r="D21" s="342"/>
      <c r="E21" s="342"/>
      <c r="F21" s="342"/>
      <c r="G21" s="342"/>
      <c r="H21" s="1"/>
      <c r="I21" s="113"/>
    </row>
    <row r="22" spans="1:9" x14ac:dyDescent="0.25">
      <c r="A22" s="341"/>
      <c r="B22" s="342"/>
      <c r="C22" s="342"/>
      <c r="D22" s="342"/>
      <c r="E22" s="342"/>
      <c r="F22" s="342"/>
      <c r="G22" s="342"/>
      <c r="H22" s="1"/>
      <c r="I22" s="113"/>
    </row>
    <row r="23" spans="1:9" x14ac:dyDescent="0.25">
      <c r="A23" s="341"/>
      <c r="B23" s="342"/>
      <c r="C23" s="342"/>
      <c r="D23" s="342"/>
      <c r="E23" s="342"/>
      <c r="F23" s="342"/>
      <c r="G23" s="342"/>
      <c r="H23" s="1"/>
      <c r="I23" s="113"/>
    </row>
    <row r="24" spans="1:9" x14ac:dyDescent="0.25">
      <c r="A24" s="341"/>
      <c r="B24" s="342"/>
      <c r="C24" s="342"/>
      <c r="D24" s="342"/>
      <c r="E24" s="342"/>
      <c r="F24" s="342"/>
      <c r="G24" s="342"/>
      <c r="H24" s="1"/>
      <c r="I24" s="113"/>
    </row>
    <row r="25" spans="1:9" x14ac:dyDescent="0.25">
      <c r="A25" s="341"/>
      <c r="B25" s="342"/>
      <c r="C25" s="342"/>
      <c r="D25" s="342"/>
      <c r="E25" s="342"/>
      <c r="F25" s="342"/>
      <c r="G25" s="342"/>
      <c r="H25" s="1"/>
      <c r="I25" s="113"/>
    </row>
    <row r="26" spans="1:9" ht="75" customHeight="1" thickBot="1" x14ac:dyDescent="0.3">
      <c r="A26" s="343"/>
      <c r="B26" s="344"/>
      <c r="C26" s="344"/>
      <c r="D26" s="344"/>
      <c r="E26" s="344"/>
      <c r="F26" s="344"/>
      <c r="G26" s="344"/>
      <c r="H26" s="114"/>
      <c r="I26" s="115"/>
    </row>
    <row r="27" spans="1:9" ht="105" customHeight="1" thickBot="1" x14ac:dyDescent="0.3">
      <c r="A27" s="140" t="s">
        <v>7</v>
      </c>
      <c r="B27" s="141" t="s">
        <v>219</v>
      </c>
      <c r="C27" s="142" t="s">
        <v>220</v>
      </c>
      <c r="D27" s="143" t="s">
        <v>221</v>
      </c>
      <c r="E27" s="144" t="s">
        <v>222</v>
      </c>
      <c r="F27" s="141" t="s">
        <v>223</v>
      </c>
      <c r="G27" s="145" t="s">
        <v>224</v>
      </c>
    </row>
    <row r="28" spans="1:9" ht="57" customHeight="1" x14ac:dyDescent="0.25">
      <c r="A28" s="133">
        <v>1</v>
      </c>
      <c r="B28" s="134">
        <f>matriz_riesgos_macroprocesos!D39</f>
        <v>43419</v>
      </c>
      <c r="C28" s="135">
        <f>matriz_riesgos_macroprocesos!AS39</f>
        <v>-1</v>
      </c>
      <c r="D28" s="136">
        <f>matriz_riesgos_macroprocesos!AW39</f>
        <v>2</v>
      </c>
      <c r="E28" s="137">
        <f>C28*D28</f>
        <v>-2</v>
      </c>
      <c r="F28" s="138" t="e">
        <f>matriz_riesgos_macroprocesos!BC39</f>
        <v>#N/A</v>
      </c>
      <c r="G28" s="139"/>
    </row>
    <row r="29" spans="1:9" ht="57" customHeight="1" x14ac:dyDescent="0.25">
      <c r="A29" s="124">
        <v>2</v>
      </c>
      <c r="B29" s="125">
        <f>matriz_riesgos_macroprocesos!D43</f>
        <v>43419</v>
      </c>
      <c r="C29" s="130">
        <f>matriz_riesgos_macroprocesos!AS43</f>
        <v>-1</v>
      </c>
      <c r="D29" s="126">
        <f>matriz_riesgos_macroprocesos!AW43</f>
        <v>4</v>
      </c>
      <c r="E29" s="127">
        <f t="shared" ref="E29:E32" si="0">C29*D29</f>
        <v>-4</v>
      </c>
      <c r="F29" s="128" t="e">
        <f>matriz_riesgos_macroprocesos!BC43</f>
        <v>#N/A</v>
      </c>
      <c r="G29" s="129"/>
    </row>
    <row r="30" spans="1:9" ht="48" customHeight="1" x14ac:dyDescent="0.25">
      <c r="A30" s="124">
        <v>3</v>
      </c>
      <c r="B30" s="125">
        <f>matriz_riesgos_macroprocesos!D47</f>
        <v>43419</v>
      </c>
      <c r="C30" s="130">
        <f>matriz_riesgos_macroprocesos!AS47</f>
        <v>0</v>
      </c>
      <c r="D30" s="126">
        <f>matriz_riesgos_macroprocesos!AW47</f>
        <v>4</v>
      </c>
      <c r="E30" s="127">
        <f t="shared" si="0"/>
        <v>0</v>
      </c>
      <c r="F30" s="128" t="e">
        <f>matriz_riesgos_macroprocesos!BC47</f>
        <v>#N/A</v>
      </c>
      <c r="G30" s="129"/>
    </row>
    <row r="31" spans="1:9" ht="53.25" customHeight="1" x14ac:dyDescent="0.25">
      <c r="A31" s="124">
        <v>4</v>
      </c>
      <c r="B31" s="125">
        <f>matriz_riesgos_macroprocesos!D51</f>
        <v>43419</v>
      </c>
      <c r="C31" s="130">
        <f>matriz_riesgos_macroprocesos!AS51</f>
        <v>0</v>
      </c>
      <c r="D31" s="126">
        <f>matriz_riesgos_macroprocesos!AW51</f>
        <v>5</v>
      </c>
      <c r="E31" s="127">
        <f t="shared" si="0"/>
        <v>0</v>
      </c>
      <c r="F31" s="128" t="e">
        <f>matriz_riesgos_macroprocesos!BC51</f>
        <v>#N/A</v>
      </c>
      <c r="G31" s="129"/>
    </row>
    <row r="32" spans="1:9" s="3" customFormat="1" ht="75.75" customHeight="1" x14ac:dyDescent="0.25">
      <c r="A32" s="124">
        <v>5</v>
      </c>
      <c r="B32" s="125">
        <f>matriz_riesgos_macroprocesos!D51</f>
        <v>43419</v>
      </c>
      <c r="C32" s="130">
        <f>matriz_riesgos_macroprocesos!AS55</f>
        <v>0</v>
      </c>
      <c r="D32" s="126">
        <f>matriz_riesgos_macroprocesos!AW55</f>
        <v>3</v>
      </c>
      <c r="E32" s="127">
        <f t="shared" si="0"/>
        <v>0</v>
      </c>
      <c r="F32" s="128" t="e">
        <f>matriz_riesgos_macroprocesos!BC55</f>
        <v>#N/A</v>
      </c>
      <c r="G32" s="129"/>
    </row>
    <row r="33" spans="1:7" s="3" customFormat="1" ht="73.5" customHeight="1" x14ac:dyDescent="0.25">
      <c r="A33" s="124">
        <v>6</v>
      </c>
      <c r="B33" s="125">
        <f>matriz_riesgos_macroprocesos!D59</f>
        <v>43419</v>
      </c>
      <c r="C33" s="130">
        <f>matriz_riesgos_macroprocesos!AS59</f>
        <v>0</v>
      </c>
      <c r="D33" s="126">
        <f>matriz_riesgos_macroprocesos!AW59</f>
        <v>4</v>
      </c>
      <c r="E33" s="127">
        <f>C33*D33</f>
        <v>0</v>
      </c>
      <c r="F33" s="128" t="e">
        <f>matriz_riesgos_macroprocesos!BC59</f>
        <v>#N/A</v>
      </c>
      <c r="G33" s="129"/>
    </row>
    <row r="34" spans="1:7" ht="55.5" customHeight="1" x14ac:dyDescent="0.25">
      <c r="A34" s="131">
        <v>7</v>
      </c>
      <c r="B34" s="125">
        <f>matriz_riesgos_macroprocesos!D63</f>
        <v>43419</v>
      </c>
      <c r="C34" s="130">
        <f>matriz_riesgos_macroprocesos!AS63</f>
        <v>0</v>
      </c>
      <c r="D34" s="126">
        <f>matriz_riesgos_macroprocesos!AW63</f>
        <v>4</v>
      </c>
      <c r="E34" s="127">
        <f>C34*D34</f>
        <v>0</v>
      </c>
      <c r="F34" s="128" t="e">
        <f>matriz_riesgos_macroprocesos!BC63</f>
        <v>#N/A</v>
      </c>
      <c r="G34" s="132"/>
    </row>
    <row r="37" spans="1:7" x14ac:dyDescent="0.25">
      <c r="A37" s="345" t="s">
        <v>86</v>
      </c>
      <c r="B37" s="345"/>
      <c r="C37" s="345"/>
      <c r="D37" s="345"/>
      <c r="E37" s="345"/>
    </row>
    <row r="38" spans="1:7" x14ac:dyDescent="0.25">
      <c r="A38" s="346" t="s">
        <v>87</v>
      </c>
      <c r="B38" s="346"/>
      <c r="C38" s="346"/>
      <c r="D38" s="346"/>
      <c r="E38" s="346"/>
    </row>
    <row r="39" spans="1:7" x14ac:dyDescent="0.25">
      <c r="A39" s="352" t="s">
        <v>88</v>
      </c>
      <c r="B39" s="352"/>
      <c r="C39" s="352"/>
      <c r="D39" s="352"/>
      <c r="E39" s="352"/>
    </row>
    <row r="40" spans="1:7" x14ac:dyDescent="0.25">
      <c r="A40" s="338" t="s">
        <v>89</v>
      </c>
      <c r="B40" s="338"/>
      <c r="C40" s="338"/>
      <c r="D40" s="338"/>
      <c r="E40" s="338"/>
    </row>
  </sheetData>
  <mergeCells count="9">
    <mergeCell ref="A40:E40"/>
    <mergeCell ref="A9:G26"/>
    <mergeCell ref="A37:E37"/>
    <mergeCell ref="A38:E38"/>
    <mergeCell ref="D1:G2"/>
    <mergeCell ref="E3:G3"/>
    <mergeCell ref="D4:G4"/>
    <mergeCell ref="B8:G8"/>
    <mergeCell ref="A39:E39"/>
  </mergeCells>
  <phoneticPr fontId="35" type="noConversion"/>
  <conditionalFormatting sqref="F28">
    <cfRule type="cellIs" dxfId="19" priority="30" operator="equal">
      <formula>$Z$7</formula>
    </cfRule>
    <cfRule type="cellIs" dxfId="18" priority="31" operator="equal">
      <formula>$AA$3</formula>
    </cfRule>
    <cfRule type="cellIs" dxfId="17" priority="32" operator="equal">
      <formula>$Z$3</formula>
    </cfRule>
    <cfRule type="cellIs" dxfId="16" priority="33" operator="equal">
      <formula>$X$3</formula>
    </cfRule>
  </conditionalFormatting>
  <conditionalFormatting sqref="F28">
    <cfRule type="cellIs" dxfId="15" priority="11" operator="equal">
      <formula>$A$40</formula>
    </cfRule>
    <cfRule type="cellIs" dxfId="14" priority="12" operator="equal">
      <formula>$A$39</formula>
    </cfRule>
    <cfRule type="cellIs" dxfId="13" priority="13" operator="equal">
      <formula>$A$38</formula>
    </cfRule>
    <cfRule type="cellIs" dxfId="12" priority="14" operator="equal">
      <formula>$A$37</formula>
    </cfRule>
    <cfRule type="cellIs" dxfId="11" priority="18" operator="equal">
      <formula>$F$28</formula>
    </cfRule>
    <cfRule type="cellIs" dxfId="10" priority="19" operator="equal">
      <formula>$F$28</formula>
    </cfRule>
  </conditionalFormatting>
  <conditionalFormatting sqref="F29:F34">
    <cfRule type="cellIs" dxfId="9" priority="7" operator="equal">
      <formula>$Z$7</formula>
    </cfRule>
    <cfRule type="cellIs" dxfId="8" priority="8" operator="equal">
      <formula>$AA$3</formula>
    </cfRule>
    <cfRule type="cellIs" dxfId="7" priority="9" operator="equal">
      <formula>$Z$3</formula>
    </cfRule>
    <cfRule type="cellIs" dxfId="6" priority="10" operator="equal">
      <formula>$X$3</formula>
    </cfRule>
  </conditionalFormatting>
  <conditionalFormatting sqref="F29:F34">
    <cfRule type="cellIs" dxfId="5" priority="1" operator="equal">
      <formula>$A$40</formula>
    </cfRule>
    <cfRule type="cellIs" dxfId="4" priority="2" operator="equal">
      <formula>$A$39</formula>
    </cfRule>
    <cfRule type="cellIs" dxfId="3" priority="3" operator="equal">
      <formula>$A$38</formula>
    </cfRule>
    <cfRule type="cellIs" dxfId="2" priority="4" operator="equal">
      <formula>$A$37</formula>
    </cfRule>
    <cfRule type="cellIs" dxfId="1" priority="5" operator="equal">
      <formula>$F$28</formula>
    </cfRule>
    <cfRule type="cellIs" dxfId="0" priority="6" operator="equal">
      <formula>$F$28</formula>
    </cfRule>
  </conditionalFormatting>
  <pageMargins left="0.7" right="0.7" top="0.75" bottom="0.75" header="0.3" footer="0.3"/>
  <pageSetup paperSize="9" orientation="landscape"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matriz_riesgos_macroprocesos</vt:lpstr>
      <vt:lpstr>Evaluación_Respuesta.</vt:lpstr>
      <vt:lpstr>Tipo_impacto </vt:lpstr>
      <vt:lpstr>GRAFICA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Victor Hugo Zea Robledo</cp:lastModifiedBy>
  <cp:lastPrinted>2015-01-30T14:26:49Z</cp:lastPrinted>
  <dcterms:created xsi:type="dcterms:W3CDTF">2012-10-08T19:48:14Z</dcterms:created>
  <dcterms:modified xsi:type="dcterms:W3CDTF">2018-11-27T15:49:00Z</dcterms:modified>
</cp:coreProperties>
</file>